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12" windowWidth="14940" windowHeight="8640" tabRatio="702" firstSheet="1" activeTab="1"/>
  </bookViews>
  <sheets>
    <sheet name="Budget (Costs)" sheetId="7" r:id="rId1"/>
    <sheet name="Financial Plan (Income)" sheetId="6" r:id="rId2"/>
    <sheet name="RRPP Liquidity Plan" sheetId="8" state="hidden" r:id="rId3"/>
    <sheet name="Summary" sheetId="18" r:id="rId4"/>
    <sheet name="Help" sheetId="12" r:id="rId5"/>
    <sheet name="Partner 1" sheetId="9" r:id="rId6"/>
    <sheet name="Partner 2" sheetId="21" r:id="rId7"/>
    <sheet name="Partner 3" sheetId="22" r:id="rId8"/>
    <sheet name="Partner 4" sheetId="23" r:id="rId9"/>
    <sheet name="Partner 5" sheetId="24" r:id="rId10"/>
    <sheet name="Partner 6" sheetId="25" r:id="rId11"/>
  </sheets>
  <definedNames>
    <definedName name="_xlnm.Print_Area" localSheetId="0">'Budget (Costs)'!$A$1:$J$55</definedName>
    <definedName name="_xlnm.Print_Titles" localSheetId="0">'Budget (Costs)'!$11:$11</definedName>
    <definedName name="_xlnm.Print_Titles" localSheetId="1">'Financial Plan (Income)'!#REF!</definedName>
    <definedName name="_xlnm.Print_Titles" localSheetId="5">'Partner 1'!$6:$6</definedName>
    <definedName name="_xlnm.Print_Titles" localSheetId="6">'Partner 2'!$6:$6</definedName>
    <definedName name="_xlnm.Print_Titles" localSheetId="7">'Partner 3'!$6:$6</definedName>
    <definedName name="_xlnm.Print_Titles" localSheetId="8">'Partner 4'!$6:$6</definedName>
    <definedName name="_xlnm.Print_Titles" localSheetId="9">'Partner 5'!$6:$6</definedName>
    <definedName name="_xlnm.Print_Titles" localSheetId="10">'Partner 6'!$6:$6</definedName>
  </definedNames>
  <calcPr calcId="124519"/>
</workbook>
</file>

<file path=xl/calcChain.xml><?xml version="1.0" encoding="utf-8"?>
<calcChain xmlns="http://schemas.openxmlformats.org/spreadsheetml/2006/main">
  <c r="F3" i="6"/>
  <c r="E4"/>
  <c r="C9"/>
  <c r="C8"/>
  <c r="C7"/>
  <c r="C6"/>
  <c r="C5"/>
  <c r="C4"/>
  <c r="B9"/>
  <c r="B8"/>
  <c r="B7"/>
  <c r="B6"/>
  <c r="B5"/>
  <c r="B4"/>
  <c r="B2"/>
  <c r="C9" i="7"/>
  <c r="B9"/>
  <c r="H3" i="25"/>
  <c r="F3"/>
  <c r="B2"/>
  <c r="C8" i="7"/>
  <c r="B8"/>
  <c r="C7"/>
  <c r="B7"/>
  <c r="H3" i="24"/>
  <c r="F3"/>
  <c r="B2"/>
  <c r="H3" i="23"/>
  <c r="F3"/>
  <c r="B2"/>
  <c r="C6" i="7"/>
  <c r="H3" i="22"/>
  <c r="F3"/>
  <c r="B2"/>
  <c r="C5" i="7"/>
  <c r="B5"/>
  <c r="H3" i="21"/>
  <c r="F3"/>
  <c r="B2"/>
  <c r="B2" i="7"/>
  <c r="H3"/>
  <c r="F3"/>
  <c r="C4"/>
  <c r="B4"/>
  <c r="C51" i="6" l="1"/>
  <c r="C52"/>
  <c r="C53"/>
  <c r="C54"/>
  <c r="C55"/>
  <c r="C56"/>
  <c r="B52"/>
  <c r="B53"/>
  <c r="B54"/>
  <c r="B55"/>
  <c r="B56"/>
  <c r="B51"/>
  <c r="C44"/>
  <c r="C45"/>
  <c r="C46"/>
  <c r="C47"/>
  <c r="C48"/>
  <c r="C49"/>
  <c r="B45"/>
  <c r="B46"/>
  <c r="B47"/>
  <c r="B48"/>
  <c r="B49"/>
  <c r="B44"/>
  <c r="C37"/>
  <c r="C38"/>
  <c r="C39"/>
  <c r="C40"/>
  <c r="C41"/>
  <c r="C42"/>
  <c r="B38"/>
  <c r="B39"/>
  <c r="B40"/>
  <c r="B41"/>
  <c r="B42"/>
  <c r="B37"/>
  <c r="C30"/>
  <c r="C31"/>
  <c r="C32"/>
  <c r="C33"/>
  <c r="C34"/>
  <c r="C35"/>
  <c r="B31"/>
  <c r="B32"/>
  <c r="B33"/>
  <c r="B34"/>
  <c r="B35"/>
  <c r="B30"/>
  <c r="C23"/>
  <c r="C24"/>
  <c r="C25"/>
  <c r="C26"/>
  <c r="C27"/>
  <c r="C28"/>
  <c r="B24"/>
  <c r="B25"/>
  <c r="B26"/>
  <c r="B27"/>
  <c r="B28"/>
  <c r="B23"/>
  <c r="C16"/>
  <c r="C17"/>
  <c r="C18"/>
  <c r="C19"/>
  <c r="C20"/>
  <c r="C21"/>
  <c r="B17"/>
  <c r="B18"/>
  <c r="B19"/>
  <c r="B20"/>
  <c r="B21"/>
  <c r="B16"/>
  <c r="B42" i="25"/>
  <c r="A4"/>
  <c r="A70"/>
  <c r="D67"/>
  <c r="E65"/>
  <c r="E64"/>
  <c r="E63"/>
  <c r="E62"/>
  <c r="E61"/>
  <c r="E60"/>
  <c r="E51"/>
  <c r="E50"/>
  <c r="E49"/>
  <c r="E48"/>
  <c r="E47"/>
  <c r="E46"/>
  <c r="E45"/>
  <c r="E44"/>
  <c r="E42" s="1"/>
  <c r="E41" s="1"/>
  <c r="E43"/>
  <c r="E39"/>
  <c r="E38"/>
  <c r="E37"/>
  <c r="E36"/>
  <c r="E35"/>
  <c r="E34"/>
  <c r="E33"/>
  <c r="E32"/>
  <c r="E31" s="1"/>
  <c r="E30" s="1"/>
  <c r="E28"/>
  <c r="E27"/>
  <c r="E26"/>
  <c r="E25"/>
  <c r="E24"/>
  <c r="E23"/>
  <c r="E22"/>
  <c r="E21"/>
  <c r="E17"/>
  <c r="E16"/>
  <c r="E15"/>
  <c r="E14"/>
  <c r="E13"/>
  <c r="E12"/>
  <c r="E11"/>
  <c r="E10"/>
  <c r="A60"/>
  <c r="G78"/>
  <c r="B42" i="24"/>
  <c r="A4"/>
  <c r="A70"/>
  <c r="D67"/>
  <c r="E65"/>
  <c r="E64"/>
  <c r="E63"/>
  <c r="E62"/>
  <c r="E61"/>
  <c r="E60"/>
  <c r="E51"/>
  <c r="E50"/>
  <c r="E49"/>
  <c r="E48"/>
  <c r="E47"/>
  <c r="E46"/>
  <c r="E45"/>
  <c r="E44"/>
  <c r="E43"/>
  <c r="E39"/>
  <c r="E38"/>
  <c r="E37"/>
  <c r="E36"/>
  <c r="E35"/>
  <c r="E34"/>
  <c r="E33"/>
  <c r="E32"/>
  <c r="E31" s="1"/>
  <c r="E30" s="1"/>
  <c r="E28"/>
  <c r="E27"/>
  <c r="E26"/>
  <c r="E25"/>
  <c r="E24"/>
  <c r="E23"/>
  <c r="E22"/>
  <c r="E21"/>
  <c r="E17"/>
  <c r="E16"/>
  <c r="E15"/>
  <c r="E14"/>
  <c r="E13"/>
  <c r="E12"/>
  <c r="E11"/>
  <c r="E10"/>
  <c r="A60"/>
  <c r="G78"/>
  <c r="B42" i="23"/>
  <c r="A4"/>
  <c r="A70"/>
  <c r="D67"/>
  <c r="E65"/>
  <c r="E64"/>
  <c r="E63"/>
  <c r="E62"/>
  <c r="E61"/>
  <c r="E60"/>
  <c r="E51"/>
  <c r="E50"/>
  <c r="E49"/>
  <c r="E48"/>
  <c r="E47"/>
  <c r="E46"/>
  <c r="E45"/>
  <c r="E44"/>
  <c r="E43"/>
  <c r="E39"/>
  <c r="E38"/>
  <c r="E37"/>
  <c r="E36"/>
  <c r="E35"/>
  <c r="E34"/>
  <c r="E33"/>
  <c r="E32"/>
  <c r="E28"/>
  <c r="E27"/>
  <c r="E26"/>
  <c r="E25"/>
  <c r="E24"/>
  <c r="E23"/>
  <c r="E22"/>
  <c r="E21"/>
  <c r="E17"/>
  <c r="E16"/>
  <c r="E15"/>
  <c r="E14"/>
  <c r="E13"/>
  <c r="E12"/>
  <c r="E11"/>
  <c r="E10"/>
  <c r="A60"/>
  <c r="G78"/>
  <c r="A4" i="22"/>
  <c r="A60" s="1"/>
  <c r="A70"/>
  <c r="D67"/>
  <c r="E65"/>
  <c r="E64"/>
  <c r="E63"/>
  <c r="E62"/>
  <c r="E61"/>
  <c r="E60"/>
  <c r="E51"/>
  <c r="E50"/>
  <c r="E49"/>
  <c r="E48"/>
  <c r="E47"/>
  <c r="E46"/>
  <c r="E45"/>
  <c r="E44"/>
  <c r="E43"/>
  <c r="E42" s="1"/>
  <c r="E41" s="1"/>
  <c r="E39"/>
  <c r="E38"/>
  <c r="E37"/>
  <c r="E36"/>
  <c r="E35"/>
  <c r="E34"/>
  <c r="E33"/>
  <c r="E31" s="1"/>
  <c r="E30" s="1"/>
  <c r="E32"/>
  <c r="E28"/>
  <c r="E27"/>
  <c r="E26"/>
  <c r="E25"/>
  <c r="E24"/>
  <c r="E23"/>
  <c r="E22"/>
  <c r="E21"/>
  <c r="E17"/>
  <c r="E16"/>
  <c r="E15"/>
  <c r="E14"/>
  <c r="E13"/>
  <c r="E12"/>
  <c r="E11"/>
  <c r="E10"/>
  <c r="G78"/>
  <c r="A4" i="21"/>
  <c r="A60" s="1"/>
  <c r="A70"/>
  <c r="D67"/>
  <c r="E65"/>
  <c r="E64"/>
  <c r="E63"/>
  <c r="E62"/>
  <c r="E61"/>
  <c r="E60"/>
  <c r="E51"/>
  <c r="E50"/>
  <c r="E49"/>
  <c r="E48"/>
  <c r="E47"/>
  <c r="E46"/>
  <c r="E45"/>
  <c r="E44"/>
  <c r="E43"/>
  <c r="E39"/>
  <c r="E38"/>
  <c r="E37"/>
  <c r="E36"/>
  <c r="E35"/>
  <c r="E34"/>
  <c r="E33"/>
  <c r="E32"/>
  <c r="E28"/>
  <c r="E27"/>
  <c r="E26"/>
  <c r="E25"/>
  <c r="E24"/>
  <c r="E23"/>
  <c r="E22"/>
  <c r="E21"/>
  <c r="E17"/>
  <c r="E16"/>
  <c r="E15"/>
  <c r="E14"/>
  <c r="E13"/>
  <c r="E12"/>
  <c r="E11"/>
  <c r="E10"/>
  <c r="B42"/>
  <c r="G78"/>
  <c r="A4" i="9"/>
  <c r="A33" s="1"/>
  <c r="C43" i="7" l="1"/>
  <c r="E20" i="25"/>
  <c r="C27" i="7" s="1"/>
  <c r="E20" i="24"/>
  <c r="E42"/>
  <c r="E41" s="1"/>
  <c r="E42" i="23"/>
  <c r="E41" s="1"/>
  <c r="C40" i="7"/>
  <c r="C32"/>
  <c r="E20" i="22"/>
  <c r="C24" i="7" s="1"/>
  <c r="E20" i="21"/>
  <c r="E42"/>
  <c r="E41" s="1"/>
  <c r="E31"/>
  <c r="E30" s="1"/>
  <c r="C26" i="7"/>
  <c r="E19" i="24"/>
  <c r="E19" i="25"/>
  <c r="E53" s="1"/>
  <c r="E9" i="23"/>
  <c r="E8" s="1"/>
  <c r="E67" i="25"/>
  <c r="F60" s="1"/>
  <c r="E9" i="22"/>
  <c r="E8" s="1"/>
  <c r="E19"/>
  <c r="E20" i="23"/>
  <c r="E31"/>
  <c r="E30" s="1"/>
  <c r="E67"/>
  <c r="F60" s="1"/>
  <c r="E9" i="25"/>
  <c r="E8" s="1"/>
  <c r="E9" i="24"/>
  <c r="E8" s="1"/>
  <c r="C34" i="7"/>
  <c r="E67" i="24"/>
  <c r="F60" s="1"/>
  <c r="C35" i="7"/>
  <c r="E19" i="21"/>
  <c r="C23" i="7"/>
  <c r="A15" i="9"/>
  <c r="A26"/>
  <c r="A12"/>
  <c r="A22"/>
  <c r="E9" i="21"/>
  <c r="E8" s="1"/>
  <c r="A65" i="9"/>
  <c r="A59"/>
  <c r="A31"/>
  <c r="A9"/>
  <c r="A10"/>
  <c r="A64"/>
  <c r="A60"/>
  <c r="A48"/>
  <c r="A45"/>
  <c r="A43"/>
  <c r="A38"/>
  <c r="A36"/>
  <c r="A34"/>
  <c r="A32"/>
  <c r="A27"/>
  <c r="A25"/>
  <c r="A23"/>
  <c r="A21"/>
  <c r="A16"/>
  <c r="A14"/>
  <c r="A13"/>
  <c r="A17"/>
  <c r="A24"/>
  <c r="A28"/>
  <c r="A35"/>
  <c r="A39"/>
  <c r="A46"/>
  <c r="A62"/>
  <c r="A11"/>
  <c r="A42"/>
  <c r="A37"/>
  <c r="A44"/>
  <c r="A51"/>
  <c r="A20"/>
  <c r="E53" i="21"/>
  <c r="F53" s="1"/>
  <c r="E67"/>
  <c r="F60" s="1"/>
  <c r="E67" i="22"/>
  <c r="F60" s="1"/>
  <c r="E53" i="24"/>
  <c r="F53" s="1"/>
  <c r="B9" i="25"/>
  <c r="A10"/>
  <c r="A12"/>
  <c r="A14"/>
  <c r="A16"/>
  <c r="A20"/>
  <c r="B31"/>
  <c r="A32"/>
  <c r="A33"/>
  <c r="A34"/>
  <c r="A35"/>
  <c r="A36"/>
  <c r="A37"/>
  <c r="A38"/>
  <c r="A39"/>
  <c r="A42"/>
  <c r="B59"/>
  <c r="A61"/>
  <c r="A62"/>
  <c r="A63"/>
  <c r="A64"/>
  <c r="A65"/>
  <c r="B74"/>
  <c r="E75"/>
  <c r="C76"/>
  <c r="G76"/>
  <c r="E77"/>
  <c r="E78"/>
  <c r="G79"/>
  <c r="A9"/>
  <c r="A11"/>
  <c r="A13"/>
  <c r="A15"/>
  <c r="A17"/>
  <c r="B20"/>
  <c r="A21"/>
  <c r="A22"/>
  <c r="A23"/>
  <c r="A24"/>
  <c r="A25"/>
  <c r="A26"/>
  <c r="A27"/>
  <c r="A28"/>
  <c r="A31"/>
  <c r="A43"/>
  <c r="A44"/>
  <c r="A45"/>
  <c r="A46"/>
  <c r="A47"/>
  <c r="A48"/>
  <c r="A49"/>
  <c r="A50"/>
  <c r="A51"/>
  <c r="A59"/>
  <c r="C75"/>
  <c r="G75"/>
  <c r="E76"/>
  <c r="C77"/>
  <c r="G77"/>
  <c r="B9" i="24"/>
  <c r="A10"/>
  <c r="A12"/>
  <c r="A14"/>
  <c r="A16"/>
  <c r="A20"/>
  <c r="B31"/>
  <c r="A32"/>
  <c r="A33"/>
  <c r="A34"/>
  <c r="A35"/>
  <c r="A36"/>
  <c r="A37"/>
  <c r="A38"/>
  <c r="A39"/>
  <c r="A42"/>
  <c r="B59"/>
  <c r="A61"/>
  <c r="A62"/>
  <c r="A63"/>
  <c r="A64"/>
  <c r="A65"/>
  <c r="B74"/>
  <c r="E75"/>
  <c r="C76"/>
  <c r="G76"/>
  <c r="E77"/>
  <c r="E78"/>
  <c r="G79"/>
  <c r="A9"/>
  <c r="A11"/>
  <c r="A13"/>
  <c r="A15"/>
  <c r="A17"/>
  <c r="B20"/>
  <c r="A21"/>
  <c r="A22"/>
  <c r="A23"/>
  <c r="A24"/>
  <c r="A25"/>
  <c r="A26"/>
  <c r="A27"/>
  <c r="A28"/>
  <c r="A31"/>
  <c r="A43"/>
  <c r="A44"/>
  <c r="A45"/>
  <c r="A46"/>
  <c r="A47"/>
  <c r="A48"/>
  <c r="A49"/>
  <c r="A50"/>
  <c r="A51"/>
  <c r="A59"/>
  <c r="C75"/>
  <c r="G75"/>
  <c r="E76"/>
  <c r="C77"/>
  <c r="G77"/>
  <c r="B9" i="23"/>
  <c r="A10"/>
  <c r="A12"/>
  <c r="A14"/>
  <c r="A16"/>
  <c r="A20"/>
  <c r="B31"/>
  <c r="A32"/>
  <c r="A33"/>
  <c r="A34"/>
  <c r="A35"/>
  <c r="A36"/>
  <c r="A37"/>
  <c r="A38"/>
  <c r="A39"/>
  <c r="A42"/>
  <c r="B59"/>
  <c r="A61"/>
  <c r="A62"/>
  <c r="A63"/>
  <c r="A64"/>
  <c r="A65"/>
  <c r="B74"/>
  <c r="E75"/>
  <c r="C76"/>
  <c r="G76"/>
  <c r="E77"/>
  <c r="E78"/>
  <c r="G79"/>
  <c r="A9"/>
  <c r="A11"/>
  <c r="A13"/>
  <c r="A15"/>
  <c r="A17"/>
  <c r="B20"/>
  <c r="A21"/>
  <c r="A22"/>
  <c r="A23"/>
  <c r="A24"/>
  <c r="A25"/>
  <c r="A26"/>
  <c r="A27"/>
  <c r="A28"/>
  <c r="A31"/>
  <c r="A43"/>
  <c r="A44"/>
  <c r="A45"/>
  <c r="A46"/>
  <c r="A47"/>
  <c r="A48"/>
  <c r="A49"/>
  <c r="A50"/>
  <c r="A51"/>
  <c r="A59"/>
  <c r="C75"/>
  <c r="G75"/>
  <c r="E76"/>
  <c r="C77"/>
  <c r="G77"/>
  <c r="A10" i="22"/>
  <c r="A12"/>
  <c r="A14"/>
  <c r="A16"/>
  <c r="A20"/>
  <c r="A32"/>
  <c r="A33"/>
  <c r="A34"/>
  <c r="A35"/>
  <c r="A36"/>
  <c r="A37"/>
  <c r="A38"/>
  <c r="A39"/>
  <c r="A42"/>
  <c r="A61"/>
  <c r="A62"/>
  <c r="A63"/>
  <c r="A64"/>
  <c r="A65"/>
  <c r="E75"/>
  <c r="C76"/>
  <c r="G76"/>
  <c r="E77"/>
  <c r="E78"/>
  <c r="G79"/>
  <c r="A9"/>
  <c r="A11"/>
  <c r="A13"/>
  <c r="A15"/>
  <c r="A17"/>
  <c r="A21"/>
  <c r="A22"/>
  <c r="A23"/>
  <c r="A24"/>
  <c r="A25"/>
  <c r="A26"/>
  <c r="A27"/>
  <c r="A28"/>
  <c r="A31"/>
  <c r="A43"/>
  <c r="A44"/>
  <c r="A45"/>
  <c r="A46"/>
  <c r="A47"/>
  <c r="A48"/>
  <c r="A49"/>
  <c r="A50"/>
  <c r="A51"/>
  <c r="A59"/>
  <c r="C75"/>
  <c r="G75"/>
  <c r="E76"/>
  <c r="C77"/>
  <c r="G77"/>
  <c r="B9" i="21"/>
  <c r="A10"/>
  <c r="A12"/>
  <c r="A14"/>
  <c r="A16"/>
  <c r="A20"/>
  <c r="B31"/>
  <c r="A32"/>
  <c r="A33"/>
  <c r="A34"/>
  <c r="A35"/>
  <c r="A36"/>
  <c r="A37"/>
  <c r="A38"/>
  <c r="A39"/>
  <c r="A42"/>
  <c r="B59"/>
  <c r="A61"/>
  <c r="A62"/>
  <c r="A63"/>
  <c r="A64"/>
  <c r="A65"/>
  <c r="B74"/>
  <c r="E75"/>
  <c r="C76"/>
  <c r="G76"/>
  <c r="E77"/>
  <c r="E78"/>
  <c r="G79"/>
  <c r="A9"/>
  <c r="A11"/>
  <c r="A13"/>
  <c r="A15"/>
  <c r="A17"/>
  <c r="B20"/>
  <c r="A21"/>
  <c r="A22"/>
  <c r="A23"/>
  <c r="A24"/>
  <c r="A25"/>
  <c r="A26"/>
  <c r="A27"/>
  <c r="A28"/>
  <c r="A31"/>
  <c r="A43"/>
  <c r="A44"/>
  <c r="A45"/>
  <c r="A46"/>
  <c r="A47"/>
  <c r="A48"/>
  <c r="A49"/>
  <c r="A50"/>
  <c r="A51"/>
  <c r="A59"/>
  <c r="C75"/>
  <c r="G75"/>
  <c r="E76"/>
  <c r="C77"/>
  <c r="G77"/>
  <c r="A47" i="9"/>
  <c r="A49"/>
  <c r="A50"/>
  <c r="A61"/>
  <c r="A63"/>
  <c r="B18" i="18"/>
  <c r="A18"/>
  <c r="B17"/>
  <c r="A17"/>
  <c r="B16"/>
  <c r="A16"/>
  <c r="A15"/>
  <c r="B15"/>
  <c r="C9"/>
  <c r="B9"/>
  <c r="A9"/>
  <c r="C8"/>
  <c r="B8"/>
  <c r="A8"/>
  <c r="C7"/>
  <c r="B7"/>
  <c r="A7"/>
  <c r="C6"/>
  <c r="A6"/>
  <c r="C5"/>
  <c r="B5"/>
  <c r="A5"/>
  <c r="D4"/>
  <c r="C4"/>
  <c r="B4"/>
  <c r="A4"/>
  <c r="D3"/>
  <c r="B2"/>
  <c r="A2"/>
  <c r="A70" i="9"/>
  <c r="E44"/>
  <c r="E45"/>
  <c r="E46"/>
  <c r="E43"/>
  <c r="E33"/>
  <c r="E34"/>
  <c r="E35"/>
  <c r="E36"/>
  <c r="E37"/>
  <c r="E38"/>
  <c r="E39"/>
  <c r="E32"/>
  <c r="E24"/>
  <c r="E26"/>
  <c r="E28"/>
  <c r="E21"/>
  <c r="E11"/>
  <c r="E12"/>
  <c r="E13"/>
  <c r="E14"/>
  <c r="E15"/>
  <c r="E16"/>
  <c r="E17"/>
  <c r="E10"/>
  <c r="G79"/>
  <c r="B20"/>
  <c r="E22"/>
  <c r="E23"/>
  <c r="E25"/>
  <c r="E27"/>
  <c r="E51"/>
  <c r="E50"/>
  <c r="E49"/>
  <c r="E48"/>
  <c r="D4" i="8"/>
  <c r="G16"/>
  <c r="G18"/>
  <c r="G17"/>
  <c r="G15"/>
  <c r="G14"/>
  <c r="D3"/>
  <c r="E4"/>
  <c r="F3" i="18"/>
  <c r="C13" i="6"/>
  <c r="C50"/>
  <c r="C43"/>
  <c r="C36"/>
  <c r="C29"/>
  <c r="C22"/>
  <c r="C15"/>
  <c r="C9" i="8"/>
  <c r="B9"/>
  <c r="A9"/>
  <c r="C8"/>
  <c r="B8"/>
  <c r="A8"/>
  <c r="C7"/>
  <c r="B7"/>
  <c r="A7"/>
  <c r="C6"/>
  <c r="A6"/>
  <c r="C5"/>
  <c r="B5"/>
  <c r="A5"/>
  <c r="C4"/>
  <c r="B4"/>
  <c r="A4"/>
  <c r="B2"/>
  <c r="A2"/>
  <c r="B43" i="7"/>
  <c r="B42"/>
  <c r="B41"/>
  <c r="B35"/>
  <c r="B34"/>
  <c r="B33"/>
  <c r="B27"/>
  <c r="B26"/>
  <c r="B25"/>
  <c r="B19"/>
  <c r="B18"/>
  <c r="B17"/>
  <c r="B22" i="6"/>
  <c r="B36"/>
  <c r="B43"/>
  <c r="B50"/>
  <c r="B15"/>
  <c r="A5"/>
  <c r="A6"/>
  <c r="A7"/>
  <c r="A8"/>
  <c r="A9"/>
  <c r="A4"/>
  <c r="A2"/>
  <c r="A49" i="7"/>
  <c r="A23" i="18" s="1"/>
  <c r="A50" i="7"/>
  <c r="A24" i="18" s="1"/>
  <c r="A51" i="7"/>
  <c r="A25" i="18" s="1"/>
  <c r="A52" i="7"/>
  <c r="A26" i="18" s="1"/>
  <c r="A53" i="7"/>
  <c r="A27" i="18" s="1"/>
  <c r="A54" i="7"/>
  <c r="A28" i="18" s="1"/>
  <c r="B50" i="7"/>
  <c r="B24" i="18" s="1"/>
  <c r="B52" i="7"/>
  <c r="B26" i="18" s="1"/>
  <c r="B53" i="7"/>
  <c r="B27" i="18" s="1"/>
  <c r="B54" i="7"/>
  <c r="B28" i="18" s="1"/>
  <c r="B49" i="7"/>
  <c r="B23" i="18" s="1"/>
  <c r="B39" i="7"/>
  <c r="B38"/>
  <c r="B31"/>
  <c r="B30"/>
  <c r="B23"/>
  <c r="B22"/>
  <c r="B15"/>
  <c r="B14"/>
  <c r="C58" i="6"/>
  <c r="C15" i="8"/>
  <c r="G77" i="9"/>
  <c r="G76"/>
  <c r="B9"/>
  <c r="E47"/>
  <c r="E65"/>
  <c r="E64"/>
  <c r="E63"/>
  <c r="E62"/>
  <c r="E61"/>
  <c r="E60"/>
  <c r="D67"/>
  <c r="C77"/>
  <c r="B59"/>
  <c r="B42"/>
  <c r="E31"/>
  <c r="E30" s="1"/>
  <c r="E20"/>
  <c r="C75"/>
  <c r="C32" i="18" l="1"/>
  <c r="D13" i="6"/>
  <c r="F53" i="25"/>
  <c r="F30"/>
  <c r="F41"/>
  <c r="C19" i="7"/>
  <c r="F8" i="25"/>
  <c r="F19"/>
  <c r="F19" i="24"/>
  <c r="F30"/>
  <c r="C18" i="7"/>
  <c r="F8" i="24"/>
  <c r="C42" i="7"/>
  <c r="F41" i="24"/>
  <c r="C17" i="7"/>
  <c r="C41"/>
  <c r="C33"/>
  <c r="C16"/>
  <c r="E53" i="22"/>
  <c r="F19" s="1"/>
  <c r="C15" i="7"/>
  <c r="F8" i="21"/>
  <c r="C31" i="7"/>
  <c r="F30" i="21"/>
  <c r="F19"/>
  <c r="C39" i="7"/>
  <c r="F41" i="21"/>
  <c r="C30" i="7"/>
  <c r="E42" i="9"/>
  <c r="E41" s="1"/>
  <c r="C14" i="8"/>
  <c r="C25" i="7"/>
  <c r="E19" i="23"/>
  <c r="C16" i="8"/>
  <c r="E67" i="9"/>
  <c r="F60" s="1"/>
  <c r="E19"/>
  <c r="C22" i="7"/>
  <c r="G20" i="8"/>
  <c r="C76" i="9"/>
  <c r="E76"/>
  <c r="E78"/>
  <c r="B74"/>
  <c r="G78"/>
  <c r="G75"/>
  <c r="B31"/>
  <c r="C53" i="7"/>
  <c r="C27" i="18" s="1"/>
  <c r="E77" i="9"/>
  <c r="E17" i="8"/>
  <c r="E16"/>
  <c r="E75" i="9"/>
  <c r="E14" i="8"/>
  <c r="E15"/>
  <c r="E4" i="18"/>
  <c r="F3" i="8"/>
  <c r="G81" i="21"/>
  <c r="G81" i="22"/>
  <c r="G81" i="24"/>
  <c r="G81" i="25"/>
  <c r="C81" i="9"/>
  <c r="C33" i="18"/>
  <c r="C54" i="7"/>
  <c r="C51"/>
  <c r="C25" i="18" s="1"/>
  <c r="C81" i="25"/>
  <c r="E81"/>
  <c r="C81" i="24"/>
  <c r="E81"/>
  <c r="G81" i="23"/>
  <c r="E81"/>
  <c r="C81"/>
  <c r="C81" i="22"/>
  <c r="E81"/>
  <c r="C81" i="21"/>
  <c r="E81"/>
  <c r="E9" i="9"/>
  <c r="E8" s="1"/>
  <c r="C29" i="7" l="1"/>
  <c r="C17" i="18" s="1"/>
  <c r="C50" i="7"/>
  <c r="C24" i="18" s="1"/>
  <c r="C34"/>
  <c r="F53" i="22"/>
  <c r="F41"/>
  <c r="F30"/>
  <c r="F8"/>
  <c r="C38" i="7"/>
  <c r="C20" i="8"/>
  <c r="E53" i="23"/>
  <c r="E53" i="9"/>
  <c r="C14" i="7"/>
  <c r="C13" s="1"/>
  <c r="G81" i="9"/>
  <c r="C37" i="7"/>
  <c r="C18" i="18" s="1"/>
  <c r="E81" i="9"/>
  <c r="C52" i="7"/>
  <c r="C26" i="18" s="1"/>
  <c r="E20" i="8"/>
  <c r="C21" i="7"/>
  <c r="C16" i="18" s="1"/>
  <c r="C28"/>
  <c r="C15" l="1"/>
  <c r="F8" i="9"/>
  <c r="F41"/>
  <c r="F19"/>
  <c r="F53"/>
  <c r="F30"/>
  <c r="F53" i="23"/>
  <c r="F8"/>
  <c r="F41"/>
  <c r="F30"/>
  <c r="F19"/>
  <c r="C49" i="7"/>
  <c r="C45"/>
  <c r="C19" i="18"/>
  <c r="D45" i="7" l="1"/>
  <c r="D29"/>
  <c r="D37"/>
  <c r="D21"/>
  <c r="D13"/>
  <c r="D16" i="18"/>
  <c r="D32"/>
  <c r="D24"/>
  <c r="D25"/>
  <c r="D33"/>
  <c r="D27"/>
  <c r="D26"/>
  <c r="D28"/>
  <c r="D18"/>
  <c r="D19"/>
  <c r="D17"/>
  <c r="D15"/>
  <c r="C23"/>
  <c r="C55" i="7"/>
  <c r="C36" i="18"/>
  <c r="D54" i="7" l="1"/>
  <c r="D52"/>
  <c r="D50"/>
  <c r="D55"/>
  <c r="D53"/>
  <c r="D51"/>
  <c r="D49"/>
  <c r="C29" i="18"/>
  <c r="D29" s="1"/>
  <c r="D23"/>
  <c r="B42" i="22"/>
  <c r="B74"/>
  <c r="B9"/>
  <c r="B59"/>
  <c r="B20"/>
  <c r="B31"/>
  <c r="B6" i="7"/>
  <c r="B40" s="1"/>
  <c r="B51" l="1"/>
  <c r="B25" i="18" s="1"/>
  <c r="B29" i="6"/>
  <c r="B32" i="7"/>
  <c r="B24"/>
  <c r="B6" i="18"/>
  <c r="B16" i="7"/>
  <c r="B6" i="8"/>
</calcChain>
</file>

<file path=xl/sharedStrings.xml><?xml version="1.0" encoding="utf-8"?>
<sst xmlns="http://schemas.openxmlformats.org/spreadsheetml/2006/main" count="718" uniqueCount="167">
  <si>
    <t>Account</t>
  </si>
  <si>
    <t>Item</t>
  </si>
  <si>
    <t>A</t>
  </si>
  <si>
    <t>A1</t>
  </si>
  <si>
    <t>A2</t>
  </si>
  <si>
    <t>A3</t>
  </si>
  <si>
    <t>A4</t>
  </si>
  <si>
    <t>B</t>
  </si>
  <si>
    <t>C</t>
  </si>
  <si>
    <t>C1</t>
  </si>
  <si>
    <t>C2</t>
  </si>
  <si>
    <t>D</t>
  </si>
  <si>
    <t>D2</t>
  </si>
  <si>
    <t>D3</t>
  </si>
  <si>
    <t>Source of monetary income</t>
  </si>
  <si>
    <t>I1</t>
  </si>
  <si>
    <t>I2</t>
  </si>
  <si>
    <t>I3</t>
  </si>
  <si>
    <t>I4</t>
  </si>
  <si>
    <t>TOTAL INCOME</t>
  </si>
  <si>
    <t>description</t>
  </si>
  <si>
    <t>D1</t>
  </si>
  <si>
    <t>D4</t>
  </si>
  <si>
    <t>D5</t>
  </si>
  <si>
    <t>D6</t>
  </si>
  <si>
    <t>C3</t>
  </si>
  <si>
    <t>C4</t>
  </si>
  <si>
    <t>C5</t>
  </si>
  <si>
    <t>C6</t>
  </si>
  <si>
    <t>A5</t>
  </si>
  <si>
    <t>A6</t>
  </si>
  <si>
    <t>B1</t>
  </si>
  <si>
    <t>B2</t>
  </si>
  <si>
    <t>B3</t>
  </si>
  <si>
    <t>B4</t>
  </si>
  <si>
    <t>B5</t>
  </si>
  <si>
    <t>B6</t>
  </si>
  <si>
    <t>Consumables and rental of equipment</t>
  </si>
  <si>
    <t>Field expenses, conference participation</t>
  </si>
  <si>
    <t>Miscellanious</t>
  </si>
  <si>
    <t>Salaries</t>
  </si>
  <si>
    <t>TOTAL</t>
  </si>
  <si>
    <t>RRPP</t>
  </si>
  <si>
    <t>I5</t>
  </si>
  <si>
    <t>I6</t>
  </si>
  <si>
    <t>BUDGET</t>
  </si>
  <si>
    <t>Income in CHF in Year 1</t>
  </si>
  <si>
    <t>FINANCIAL PLAN</t>
  </si>
  <si>
    <t>name / academic degree / position</t>
  </si>
  <si>
    <t>Title:</t>
  </si>
  <si>
    <t>Partner Costs Distribution</t>
  </si>
  <si>
    <t>Total</t>
  </si>
  <si>
    <t xml:space="preserve">Costs to be covered </t>
  </si>
  <si>
    <r>
      <t xml:space="preserve">Project Partner </t>
    </r>
    <r>
      <rPr>
        <b/>
        <sz val="8"/>
        <rFont val="Arial"/>
        <family val="2"/>
        <charset val="238"/>
      </rPr>
      <t>(enter names below)</t>
    </r>
    <r>
      <rPr>
        <b/>
        <sz val="12"/>
        <rFont val="Arial"/>
        <family val="2"/>
      </rPr>
      <t xml:space="preserve">: </t>
    </r>
  </si>
  <si>
    <r>
      <t>Project Partner</t>
    </r>
    <r>
      <rPr>
        <b/>
        <sz val="12"/>
        <rFont val="Arial"/>
        <family val="2"/>
      </rPr>
      <t xml:space="preserve">: </t>
    </r>
  </si>
  <si>
    <t>Total per partner</t>
  </si>
  <si>
    <t>%</t>
  </si>
  <si>
    <r>
      <t>Units per Year 1</t>
    </r>
    <r>
      <rPr>
        <b/>
        <sz val="8"/>
        <rFont val="Arial"/>
        <family val="2"/>
        <charset val="238"/>
      </rPr>
      <t xml:space="preserve"> (enter only numbers)</t>
    </r>
  </si>
  <si>
    <t>RRPP (total for all)</t>
  </si>
  <si>
    <t>I101</t>
  </si>
  <si>
    <t>I102</t>
  </si>
  <si>
    <t>I103</t>
  </si>
  <si>
    <t>I104</t>
  </si>
  <si>
    <t>I105</t>
  </si>
  <si>
    <t>I106</t>
  </si>
  <si>
    <t>I201</t>
  </si>
  <si>
    <t>I202</t>
  </si>
  <si>
    <t>I203</t>
  </si>
  <si>
    <t>I204</t>
  </si>
  <si>
    <t>I205</t>
  </si>
  <si>
    <t>I206</t>
  </si>
  <si>
    <t>I301</t>
  </si>
  <si>
    <t>I302</t>
  </si>
  <si>
    <t>I303</t>
  </si>
  <si>
    <t>I304</t>
  </si>
  <si>
    <t>I305</t>
  </si>
  <si>
    <t>I306</t>
  </si>
  <si>
    <t>I401</t>
  </si>
  <si>
    <t>I402</t>
  </si>
  <si>
    <t>I403</t>
  </si>
  <si>
    <t>I404</t>
  </si>
  <si>
    <t>I405</t>
  </si>
  <si>
    <t>I406</t>
  </si>
  <si>
    <t>I501</t>
  </si>
  <si>
    <t>I502</t>
  </si>
  <si>
    <t>I503</t>
  </si>
  <si>
    <t>I504</t>
  </si>
  <si>
    <t>I505</t>
  </si>
  <si>
    <t>I506</t>
  </si>
  <si>
    <t>I601</t>
  </si>
  <si>
    <t>I602</t>
  </si>
  <si>
    <t>I603</t>
  </si>
  <si>
    <t>I604</t>
  </si>
  <si>
    <t>I605</t>
  </si>
  <si>
    <t>I606</t>
  </si>
  <si>
    <t>Regional Research Promotion Programme in the Western Balkans (RRPP)</t>
  </si>
  <si>
    <t>Dates:</t>
  </si>
  <si>
    <t>Duration (months):</t>
  </si>
  <si>
    <r>
      <t>Country</t>
    </r>
    <r>
      <rPr>
        <b/>
        <sz val="12"/>
        <rFont val="Arial"/>
        <family val="2"/>
      </rPr>
      <t>:</t>
    </r>
  </si>
  <si>
    <t>Country:</t>
  </si>
  <si>
    <t>RRPP LIQUIDITY PLAN</t>
  </si>
  <si>
    <t>13-18 months</t>
  </si>
  <si>
    <t>19-24 months</t>
  </si>
  <si>
    <t>Project Duration</t>
  </si>
  <si>
    <t>50%Y1</t>
  </si>
  <si>
    <t>30%Y1</t>
  </si>
  <si>
    <t>20%Y1</t>
  </si>
  <si>
    <t>60%Y1</t>
  </si>
  <si>
    <t>40%Y1+10%Y2</t>
  </si>
  <si>
    <t>60%Y2</t>
  </si>
  <si>
    <t>30%Y2</t>
  </si>
  <si>
    <t>TOTAL RRPP</t>
  </si>
  <si>
    <t>20%Y2</t>
  </si>
  <si>
    <t>40%Y1+20%Y2</t>
  </si>
  <si>
    <t>40%Y2</t>
  </si>
  <si>
    <t>9-12 months</t>
  </si>
  <si>
    <t>#</t>
  </si>
  <si>
    <t>Installment 1 (after contract signing)</t>
  </si>
  <si>
    <t>Installment 2 (after Y1/S1 report aproved)</t>
  </si>
  <si>
    <t>Installment 3 (after Y1/S2 (for 12m final) report)</t>
  </si>
  <si>
    <t>Installment 4 (after Y2/S1 (for 18m final) report)</t>
  </si>
  <si>
    <t>Installment 5 (after Y2/S2 final report aproved)</t>
  </si>
  <si>
    <t>RRPP (to Main Partner)*</t>
  </si>
  <si>
    <r>
      <rPr>
        <b/>
        <sz val="12"/>
        <rFont val="Arial"/>
        <family val="2"/>
        <charset val="238"/>
      </rPr>
      <t>Dates</t>
    </r>
    <r>
      <rPr>
        <b/>
        <sz val="12"/>
        <rFont val="Arial"/>
        <family val="2"/>
        <charset val="238"/>
      </rPr>
      <t>:</t>
    </r>
  </si>
  <si>
    <r>
      <t xml:space="preserve">Unit Cost 
(in CHF) </t>
    </r>
    <r>
      <rPr>
        <b/>
        <sz val="8"/>
        <rFont val="Arial"/>
        <family val="2"/>
        <charset val="238"/>
      </rPr>
      <t>(enter only numbers)</t>
    </r>
  </si>
  <si>
    <t>Budget (Costs)</t>
  </si>
  <si>
    <t>Name</t>
  </si>
  <si>
    <t>* Here only the RRPP installments to main partner are calculated. Instalments from the main partner to the others in the individual partner sheets.</t>
  </si>
  <si>
    <t>RRPP Liquidity Plan</t>
  </si>
  <si>
    <t>In this sheet the amounts of the RRPP total installments to the main partner are calculated and the frequency (conditioned on progress reporting) is described.</t>
  </si>
  <si>
    <t>Further installments from the main partner to the other partners are calcualted in the same way in the individual partner sheets.</t>
  </si>
  <si>
    <t>No data is entered directly here.</t>
  </si>
  <si>
    <t>Financial Plan (Income)</t>
  </si>
  <si>
    <t>SUMMARY</t>
  </si>
  <si>
    <t>COSTS</t>
  </si>
  <si>
    <t>PARTNER COSTS DISTRIBUTION</t>
  </si>
  <si>
    <t>INCOME</t>
  </si>
  <si>
    <t>Own/Others</t>
  </si>
  <si>
    <t xml:space="preserve">Project Partner: </t>
  </si>
  <si>
    <t xml:space="preserve">TOTAL INCOME-TOTAL COSTS </t>
  </si>
  <si>
    <t>there should be no difference above</t>
  </si>
  <si>
    <t>Summary</t>
  </si>
  <si>
    <t>Partner 1-6</t>
  </si>
  <si>
    <t>In used Item description cell please describe the item i.e. Communication costs - telephone, internet; Field costs  - travel, accommodation etc. If additional description needed, describe in brackets like for example (10 days) (printing, 1000 copies, 1/4)</t>
  </si>
  <si>
    <t>Unused Partner sheets can be hid - right mouse click on the sheet tab, than Hide.</t>
  </si>
  <si>
    <t>Summarized, general overview of the project costs, distribution of costs by budget sections, years and partners; project's planed income with distribution per years and sources (RRPP and others).</t>
  </si>
  <si>
    <t>Country codes - two letters, country internet domain code - Albania - AL; Bosnia &amp; Herzegovina - BA; Croatia - HR; Kosovo - KS; Macedonia - MK; Montenegro - ME; Serbia - RS; Switzerland - CH…</t>
  </si>
  <si>
    <t>Data must be entered in both Number of Units and Unit Costs in order for the budget line year total to be calculated. If lump sum enter No. of Units 1.</t>
  </si>
  <si>
    <t>Please name each individual contributor and assign an individual Income (I) account to each i.e. I102 University of City X, I103 Foundation Y.</t>
  </si>
  <si>
    <t>This document has 10 sheets including this one.</t>
  </si>
  <si>
    <t>The annual and total income amounts (yellow table) should be identical to the annual and total budgeted costs (green table).</t>
  </si>
  <si>
    <t>Presents the overall financial plan by automatically adding the individual (Partner) financial plans.</t>
  </si>
  <si>
    <t>Presents the overall project budget by automatically adding the individual (Partner) budgets.</t>
  </si>
  <si>
    <t xml:space="preserve">In the Income table in the row "Costs to be covered" enter costs (accounts from the table above, i.e. A101, A203, B201…) which will be covered with that paricular income. </t>
  </si>
  <si>
    <t>Please rename the sheets (right click on the sheet tab at the bottom, than Rename) with partners short names or acronyms.</t>
  </si>
  <si>
    <t>All costs to be entered in CHF (Swiss Francs)</t>
  </si>
  <si>
    <t>READ THIS SHEET FIRST!!!</t>
  </si>
  <si>
    <t>General project data to be entered first in Partner 1 sheet. To be entered directly only in the pale blue colored cells (the other cells are locked). Please complete the Partner 1 sheet first, than continue to other Partners sheets (in other Partner sheets only Project Partner name and Country needs to be filled in).</t>
  </si>
  <si>
    <t>No data is to be entered here directly - all cells are locked.</t>
  </si>
  <si>
    <t>START WITH PARTNER 1 PAGE FIRST!</t>
  </si>
  <si>
    <t>Project Partner:</t>
  </si>
  <si>
    <t>Duration:</t>
  </si>
  <si>
    <r>
      <t xml:space="preserve">Units per Year </t>
    </r>
    <r>
      <rPr>
        <b/>
        <sz val="8"/>
        <rFont val="Arial"/>
        <family val="2"/>
        <charset val="238"/>
      </rPr>
      <t xml:space="preserve"> (enter only numbers)</t>
    </r>
  </si>
  <si>
    <r>
      <t>Units per Year</t>
    </r>
    <r>
      <rPr>
        <b/>
        <sz val="8"/>
        <rFont val="Arial"/>
        <family val="2"/>
        <charset val="238"/>
      </rPr>
      <t xml:space="preserve"> (enter only numbers)</t>
    </r>
  </si>
  <si>
    <t>Project duration in full months must be entered in number format only: 12 and not "1 year" or 12 months". Only full numbers, no 14,5. Maximal duration 12 months.</t>
  </si>
  <si>
    <t>Total Costs in CHF</t>
  </si>
  <si>
    <t>Total Income in CHF</t>
  </si>
</sst>
</file>

<file path=xl/styles.xml><?xml version="1.0" encoding="utf-8"?>
<styleSheet xmlns="http://schemas.openxmlformats.org/spreadsheetml/2006/main">
  <numFmts count="2">
    <numFmt numFmtId="164" formatCode="_ * #,##0.00_ ;_ * \-#,##0.00_ ;_ * &quot;-&quot;??_ ;_ @_ "/>
    <numFmt numFmtId="165" formatCode="_ * #,##0_ ;_ * \-#,##0_ ;_ * &quot;-&quot;??_ ;_ @_ "/>
  </numFmts>
  <fonts count="24">
    <font>
      <sz val="10"/>
      <name val="Arial"/>
    </font>
    <font>
      <b/>
      <sz val="12"/>
      <name val="Arial"/>
      <family val="2"/>
    </font>
    <font>
      <b/>
      <sz val="10"/>
      <name val="Arial"/>
      <family val="2"/>
    </font>
    <font>
      <sz val="10"/>
      <name val="Arial"/>
    </font>
    <font>
      <b/>
      <sz val="14"/>
      <name val="Arial"/>
      <family val="2"/>
    </font>
    <font>
      <sz val="10"/>
      <name val="Arial"/>
    </font>
    <font>
      <sz val="9"/>
      <name val="Arial"/>
      <family val="2"/>
    </font>
    <font>
      <b/>
      <sz val="9"/>
      <name val="Arial"/>
      <family val="2"/>
    </font>
    <font>
      <sz val="10"/>
      <name val="Arial"/>
      <family val="2"/>
      <charset val="238"/>
    </font>
    <font>
      <b/>
      <sz val="10"/>
      <name val="Arial"/>
      <family val="2"/>
      <charset val="238"/>
    </font>
    <font>
      <b/>
      <sz val="8"/>
      <name val="Arial"/>
      <family val="2"/>
      <charset val="238"/>
    </font>
    <font>
      <b/>
      <sz val="11"/>
      <name val="Arial"/>
      <family val="2"/>
    </font>
    <font>
      <sz val="10"/>
      <name val="Arial"/>
      <family val="2"/>
    </font>
    <font>
      <b/>
      <sz val="12"/>
      <name val="Arial"/>
      <family val="2"/>
      <charset val="238"/>
    </font>
    <font>
      <b/>
      <sz val="11"/>
      <name val="Arial"/>
      <family val="2"/>
      <charset val="238"/>
    </font>
    <font>
      <b/>
      <sz val="14"/>
      <name val="Arial"/>
      <family val="2"/>
      <charset val="238"/>
    </font>
    <font>
      <u/>
      <sz val="10"/>
      <name val="Arial"/>
      <family val="2"/>
      <charset val="238"/>
    </font>
    <font>
      <sz val="8"/>
      <name val="Arial"/>
      <family val="2"/>
      <charset val="238"/>
    </font>
    <font>
      <sz val="8"/>
      <color rgb="FFFF0000"/>
      <name val="Arial"/>
      <family val="2"/>
      <charset val="238"/>
    </font>
    <font>
      <sz val="10"/>
      <color theme="1"/>
      <name val="Arial"/>
      <family val="2"/>
      <charset val="238"/>
    </font>
    <font>
      <u/>
      <sz val="10"/>
      <color theme="1"/>
      <name val="Arial"/>
      <family val="2"/>
      <charset val="238"/>
    </font>
    <font>
      <sz val="10"/>
      <color rgb="FFFF0000"/>
      <name val="Arial"/>
      <family val="2"/>
      <charset val="238"/>
    </font>
    <font>
      <sz val="8"/>
      <color theme="1"/>
      <name val="Arial"/>
      <family val="2"/>
      <charset val="238"/>
    </font>
    <font>
      <b/>
      <sz val="10"/>
      <color rgb="FFFF0000"/>
      <name val="Arial"/>
      <family val="2"/>
      <charset val="238"/>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66FF66"/>
        <bgColor indexed="64"/>
      </patternFill>
    </fill>
    <fill>
      <patternFill patternType="solid">
        <fgColor rgb="FF99FF99"/>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C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164" fontId="5" fillId="0" borderId="0" applyFont="0" applyFill="0" applyBorder="0" applyAlignment="0" applyProtection="0"/>
    <xf numFmtId="0" fontId="5" fillId="0" borderId="0"/>
    <xf numFmtId="0" fontId="5" fillId="0" borderId="0"/>
    <xf numFmtId="0" fontId="5" fillId="0" borderId="0"/>
  </cellStyleXfs>
  <cellXfs count="224">
    <xf numFmtId="0" fontId="0" fillId="0" borderId="0" xfId="0"/>
    <xf numFmtId="0" fontId="3" fillId="0" borderId="0" xfId="3" applyFont="1" applyBorder="1"/>
    <xf numFmtId="0" fontId="3" fillId="0" borderId="0" xfId="3" applyFont="1" applyFill="1" applyBorder="1"/>
    <xf numFmtId="0" fontId="3" fillId="0" borderId="0" xfId="3" applyFont="1" applyBorder="1" applyAlignment="1"/>
    <xf numFmtId="165" fontId="3" fillId="0" borderId="0" xfId="3" applyNumberFormat="1" applyFont="1" applyBorder="1" applyAlignment="1"/>
    <xf numFmtId="0" fontId="3" fillId="0" borderId="0" xfId="0" applyFont="1"/>
    <xf numFmtId="0" fontId="2" fillId="2" borderId="3" xfId="3" applyFont="1" applyFill="1" applyBorder="1" applyAlignment="1" applyProtection="1"/>
    <xf numFmtId="165" fontId="2" fillId="2" borderId="4" xfId="3" applyNumberFormat="1" applyFont="1" applyFill="1" applyBorder="1" applyProtection="1"/>
    <xf numFmtId="165" fontId="2" fillId="2" borderId="3" xfId="3" applyNumberFormat="1" applyFont="1" applyFill="1" applyBorder="1" applyAlignment="1" applyProtection="1">
      <alignment horizontal="center" vertical="center" wrapText="1"/>
    </xf>
    <xf numFmtId="165" fontId="2" fillId="2" borderId="5" xfId="3" applyNumberFormat="1" applyFont="1" applyFill="1" applyBorder="1" applyAlignment="1" applyProtection="1">
      <alignment horizontal="center" vertical="center" wrapText="1"/>
    </xf>
    <xf numFmtId="0" fontId="3" fillId="3" borderId="1" xfId="0" applyFont="1" applyFill="1" applyBorder="1" applyAlignment="1" applyProtection="1">
      <alignment horizontal="left" vertical="top" indent="1"/>
      <protection locked="0"/>
    </xf>
    <xf numFmtId="0" fontId="1" fillId="0" borderId="0" xfId="0" applyFont="1" applyFill="1" applyAlignment="1" applyProtection="1">
      <alignment wrapText="1"/>
    </xf>
    <xf numFmtId="0" fontId="1" fillId="0" borderId="0" xfId="0" applyFont="1" applyBorder="1" applyAlignment="1" applyProtection="1">
      <alignment wrapText="1"/>
    </xf>
    <xf numFmtId="0" fontId="3" fillId="0" borderId="0" xfId="0" applyFont="1" applyAlignment="1" applyProtection="1"/>
    <xf numFmtId="0" fontId="2" fillId="4" borderId="3" xfId="3" applyFont="1" applyFill="1" applyBorder="1" applyAlignment="1" applyProtection="1">
      <alignment horizontal="center" vertical="center" wrapText="1"/>
    </xf>
    <xf numFmtId="0" fontId="2" fillId="4" borderId="1" xfId="3" applyFont="1" applyFill="1" applyBorder="1" applyAlignment="1" applyProtection="1">
      <alignment horizontal="center" vertical="center" wrapText="1"/>
    </xf>
    <xf numFmtId="165" fontId="2" fillId="4" borderId="5" xfId="1" applyNumberFormat="1" applyFont="1" applyFill="1" applyBorder="1" applyAlignment="1" applyProtection="1">
      <alignment horizontal="center" vertical="center" wrapText="1"/>
    </xf>
    <xf numFmtId="0" fontId="3" fillId="0" borderId="0" xfId="3" applyFont="1" applyBorder="1" applyProtection="1"/>
    <xf numFmtId="0" fontId="2" fillId="5" borderId="3" xfId="3" applyFont="1" applyFill="1" applyBorder="1" applyAlignment="1" applyProtection="1">
      <alignment horizontal="right"/>
    </xf>
    <xf numFmtId="0" fontId="2" fillId="5" borderId="1" xfId="4" applyFont="1" applyFill="1" applyBorder="1" applyAlignment="1" applyProtection="1">
      <alignment horizontal="left" vertical="center"/>
    </xf>
    <xf numFmtId="49" fontId="2" fillId="5" borderId="3" xfId="4" applyNumberFormat="1" applyFont="1" applyFill="1" applyBorder="1" applyAlignment="1" applyProtection="1">
      <alignment horizontal="right" vertical="center"/>
    </xf>
    <xf numFmtId="165" fontId="2" fillId="5" borderId="2" xfId="4" applyNumberFormat="1" applyFont="1" applyFill="1" applyBorder="1" applyAlignment="1" applyProtection="1">
      <alignment vertical="center"/>
    </xf>
    <xf numFmtId="9" fontId="3" fillId="0" borderId="0" xfId="3" applyNumberFormat="1" applyFont="1" applyBorder="1" applyAlignment="1" applyProtection="1">
      <alignment horizontal="left"/>
    </xf>
    <xf numFmtId="0" fontId="2" fillId="6" borderId="3" xfId="3" applyFont="1" applyFill="1" applyBorder="1" applyAlignment="1" applyProtection="1">
      <alignment horizontal="right"/>
    </xf>
    <xf numFmtId="49" fontId="2" fillId="6" borderId="3" xfId="4" applyNumberFormat="1" applyFont="1" applyFill="1" applyBorder="1" applyAlignment="1" applyProtection="1">
      <alignment horizontal="right" vertical="center"/>
    </xf>
    <xf numFmtId="165" fontId="2" fillId="6" borderId="2" xfId="4" applyNumberFormat="1" applyFont="1" applyFill="1" applyBorder="1" applyAlignment="1" applyProtection="1">
      <alignment vertical="center"/>
    </xf>
    <xf numFmtId="0" fontId="9" fillId="5" borderId="3" xfId="3" applyFont="1" applyFill="1" applyBorder="1" applyAlignment="1" applyProtection="1">
      <alignment horizontal="right"/>
    </xf>
    <xf numFmtId="49" fontId="9" fillId="5" borderId="3" xfId="0" applyNumberFormat="1" applyFont="1" applyFill="1" applyBorder="1" applyAlignment="1" applyProtection="1">
      <alignment horizontal="right" vertical="top" indent="1"/>
    </xf>
    <xf numFmtId="0" fontId="8" fillId="0" borderId="3" xfId="3" applyFont="1" applyFill="1" applyBorder="1" applyAlignment="1" applyProtection="1">
      <alignment horizontal="right"/>
    </xf>
    <xf numFmtId="0" fontId="2" fillId="0" borderId="3" xfId="3"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9" fontId="3" fillId="0" borderId="0" xfId="3" applyNumberFormat="1" applyFont="1" applyBorder="1"/>
    <xf numFmtId="9" fontId="3" fillId="0" borderId="0" xfId="0" applyNumberFormat="1" applyFont="1" applyProtection="1"/>
    <xf numFmtId="9" fontId="3" fillId="0" borderId="0" xfId="3" applyNumberFormat="1" applyFont="1" applyBorder="1" applyProtection="1"/>
    <xf numFmtId="9" fontId="3" fillId="0" borderId="0" xfId="3" applyNumberFormat="1" applyFont="1" applyFill="1" applyBorder="1" applyProtection="1"/>
    <xf numFmtId="9" fontId="9" fillId="0" borderId="0" xfId="3" applyNumberFormat="1" applyFont="1" applyBorder="1" applyAlignment="1" applyProtection="1">
      <alignment horizontal="left"/>
    </xf>
    <xf numFmtId="165" fontId="2" fillId="0" borderId="2" xfId="1" applyNumberFormat="1" applyFont="1" applyFill="1" applyBorder="1" applyAlignment="1" applyProtection="1">
      <alignment horizontal="center" vertical="center" wrapText="1"/>
    </xf>
    <xf numFmtId="165" fontId="2" fillId="0" borderId="3" xfId="3" applyNumberFormat="1" applyFont="1" applyFill="1" applyBorder="1" applyAlignment="1" applyProtection="1">
      <alignment horizontal="center" vertical="center" wrapText="1"/>
    </xf>
    <xf numFmtId="165" fontId="2" fillId="0" borderId="8" xfId="3" applyNumberFormat="1" applyFont="1" applyFill="1" applyBorder="1" applyAlignment="1" applyProtection="1">
      <alignment horizontal="center" vertical="center" wrapText="1"/>
    </xf>
    <xf numFmtId="165" fontId="2" fillId="2" borderId="1" xfId="3" applyNumberFormat="1" applyFont="1" applyFill="1" applyBorder="1" applyAlignment="1" applyProtection="1">
      <alignment horizontal="center" vertical="center" wrapText="1"/>
    </xf>
    <xf numFmtId="0" fontId="3" fillId="0" borderId="0" xfId="3" applyFont="1" applyBorder="1" applyAlignment="1" applyProtection="1"/>
    <xf numFmtId="0" fontId="3" fillId="0" borderId="0" xfId="3" applyFont="1" applyFill="1" applyBorder="1" applyAlignment="1" applyProtection="1"/>
    <xf numFmtId="165" fontId="3" fillId="0" borderId="0" xfId="3" applyNumberFormat="1" applyFont="1" applyFill="1" applyBorder="1" applyAlignment="1" applyProtection="1"/>
    <xf numFmtId="0" fontId="1" fillId="0" borderId="0" xfId="0" applyFont="1" applyFill="1" applyBorder="1" applyAlignment="1" applyProtection="1">
      <alignment wrapText="1"/>
    </xf>
    <xf numFmtId="165" fontId="3" fillId="0" borderId="0" xfId="3" applyNumberFormat="1" applyFont="1" applyBorder="1" applyAlignment="1" applyProtection="1"/>
    <xf numFmtId="0" fontId="2" fillId="2" borderId="3" xfId="3" applyFont="1" applyFill="1" applyBorder="1" applyAlignment="1" applyProtection="1">
      <alignment horizontal="center" vertical="center" wrapText="1"/>
    </xf>
    <xf numFmtId="0" fontId="6" fillId="0" borderId="0" xfId="3" applyFont="1" applyFill="1" applyBorder="1" applyProtection="1"/>
    <xf numFmtId="0" fontId="7" fillId="0" borderId="0" xfId="3" applyFont="1" applyBorder="1" applyProtection="1"/>
    <xf numFmtId="0" fontId="6" fillId="0" borderId="0" xfId="3" applyFont="1" applyBorder="1" applyProtection="1"/>
    <xf numFmtId="0" fontId="12" fillId="0" borderId="0" xfId="3" applyFont="1" applyFill="1" applyBorder="1" applyProtection="1"/>
    <xf numFmtId="0" fontId="2" fillId="0" borderId="3" xfId="2" applyFont="1" applyFill="1" applyBorder="1" applyAlignment="1" applyProtection="1">
      <alignment horizontal="right" vertical="top" wrapText="1"/>
    </xf>
    <xf numFmtId="9" fontId="2" fillId="0" borderId="0" xfId="3" applyNumberFormat="1" applyFont="1" applyBorder="1" applyAlignment="1" applyProtection="1">
      <alignment horizontal="left"/>
    </xf>
    <xf numFmtId="0" fontId="2" fillId="7" borderId="3" xfId="2" applyFont="1" applyFill="1" applyBorder="1" applyAlignment="1" applyProtection="1">
      <alignment horizontal="right" vertical="top" wrapText="1"/>
    </xf>
    <xf numFmtId="0" fontId="12" fillId="0" borderId="3" xfId="2" applyFont="1" applyFill="1" applyBorder="1" applyAlignment="1" applyProtection="1">
      <alignment horizontal="right" vertical="top" wrapText="1"/>
    </xf>
    <xf numFmtId="9" fontId="12" fillId="0" borderId="0" xfId="3" applyNumberFormat="1" applyFont="1" applyBorder="1" applyAlignment="1" applyProtection="1">
      <alignment horizontal="left"/>
    </xf>
    <xf numFmtId="0" fontId="12" fillId="0" borderId="0" xfId="3" applyFont="1" applyBorder="1" applyProtection="1"/>
    <xf numFmtId="0" fontId="2" fillId="0" borderId="0" xfId="3" applyFont="1" applyBorder="1" applyProtection="1"/>
    <xf numFmtId="0" fontId="13" fillId="0" borderId="0" xfId="3" applyFont="1" applyBorder="1" applyAlignment="1"/>
    <xf numFmtId="165" fontId="1" fillId="0" borderId="7" xfId="0" applyNumberFormat="1" applyFont="1" applyFill="1" applyBorder="1" applyAlignment="1" applyProtection="1">
      <alignment horizontal="left" wrapText="1"/>
    </xf>
    <xf numFmtId="9" fontId="18" fillId="0" borderId="0" xfId="3" applyNumberFormat="1" applyFont="1" applyBorder="1" applyProtection="1"/>
    <xf numFmtId="9" fontId="3" fillId="0" borderId="0" xfId="3" applyNumberFormat="1" applyFont="1" applyFill="1" applyBorder="1" applyAlignment="1">
      <alignment horizontal="right"/>
    </xf>
    <xf numFmtId="0" fontId="1" fillId="0" borderId="0" xfId="0" applyFont="1" applyFill="1" applyBorder="1" applyAlignment="1" applyProtection="1">
      <alignment horizontal="right" wrapText="1"/>
    </xf>
    <xf numFmtId="0" fontId="0" fillId="0" borderId="0" xfId="0" applyBorder="1" applyAlignment="1" applyProtection="1">
      <alignment vertical="center" wrapText="1"/>
    </xf>
    <xf numFmtId="165" fontId="1" fillId="0" borderId="0" xfId="0" applyNumberFormat="1" applyFont="1" applyFill="1" applyBorder="1" applyAlignment="1" applyProtection="1">
      <alignment horizontal="left" wrapText="1"/>
    </xf>
    <xf numFmtId="165" fontId="0" fillId="0" borderId="0" xfId="0" applyNumberFormat="1" applyFill="1" applyAlignment="1" applyProtection="1">
      <alignment horizontal="left" wrapText="1"/>
    </xf>
    <xf numFmtId="0" fontId="18" fillId="0" borderId="0" xfId="0" applyFont="1" applyAlignment="1" applyProtection="1">
      <alignment vertical="top" wrapText="1"/>
    </xf>
    <xf numFmtId="165" fontId="13" fillId="0" borderId="0" xfId="0" applyNumberFormat="1" applyFont="1" applyFill="1" applyAlignment="1" applyProtection="1">
      <alignment horizontal="left" wrapText="1"/>
    </xf>
    <xf numFmtId="165" fontId="1" fillId="0" borderId="0" xfId="0" applyNumberFormat="1" applyFont="1" applyFill="1" applyBorder="1" applyAlignment="1" applyProtection="1">
      <alignment horizontal="right"/>
    </xf>
    <xf numFmtId="0" fontId="1" fillId="0" borderId="0" xfId="0" applyFont="1" applyBorder="1" applyAlignment="1" applyProtection="1">
      <alignment vertical="center" wrapText="1"/>
    </xf>
    <xf numFmtId="0" fontId="1" fillId="0" borderId="0" xfId="0" applyFont="1" applyFill="1" applyBorder="1" applyAlignment="1" applyProtection="1"/>
    <xf numFmtId="165" fontId="1" fillId="0" borderId="0" xfId="0" applyNumberFormat="1" applyFont="1" applyFill="1" applyBorder="1" applyAlignment="1" applyProtection="1">
      <alignment horizontal="left"/>
    </xf>
    <xf numFmtId="165" fontId="1" fillId="0" borderId="0" xfId="0" applyNumberFormat="1" applyFont="1" applyFill="1" applyBorder="1" applyAlignment="1" applyProtection="1"/>
    <xf numFmtId="0" fontId="0" fillId="0" borderId="0" xfId="0" applyBorder="1" applyAlignment="1" applyProtection="1">
      <alignment vertical="center"/>
    </xf>
    <xf numFmtId="0" fontId="1" fillId="0" borderId="0" xfId="0" applyFont="1" applyBorder="1" applyAlignment="1" applyProtection="1">
      <alignment vertical="center"/>
    </xf>
    <xf numFmtId="0" fontId="13" fillId="0" borderId="0" xfId="3" applyFont="1" applyBorder="1" applyAlignment="1" applyProtection="1"/>
    <xf numFmtId="0" fontId="0" fillId="0" borderId="3" xfId="0" applyBorder="1" applyAlignment="1" applyProtection="1"/>
    <xf numFmtId="0" fontId="0" fillId="0" borderId="1" xfId="0" applyBorder="1" applyAlignment="1" applyProtection="1"/>
    <xf numFmtId="0" fontId="0" fillId="0" borderId="0" xfId="0" applyProtection="1"/>
    <xf numFmtId="0" fontId="0" fillId="0" borderId="3" xfId="0" applyBorder="1" applyProtection="1"/>
    <xf numFmtId="0" fontId="8" fillId="0" borderId="1" xfId="0" applyFont="1" applyBorder="1" applyProtection="1"/>
    <xf numFmtId="0" fontId="8" fillId="0" borderId="6" xfId="0" applyFont="1" applyBorder="1" applyAlignment="1" applyProtection="1">
      <alignment horizontal="right"/>
    </xf>
    <xf numFmtId="0" fontId="8" fillId="0" borderId="9" xfId="0" applyFont="1" applyBorder="1" applyProtection="1"/>
    <xf numFmtId="0" fontId="0" fillId="0" borderId="9" xfId="0" applyBorder="1" applyProtection="1"/>
    <xf numFmtId="0" fontId="9" fillId="0" borderId="3" xfId="0" applyFont="1" applyFill="1" applyBorder="1" applyProtection="1"/>
    <xf numFmtId="0" fontId="9" fillId="0" borderId="1" xfId="0" applyFont="1" applyFill="1" applyBorder="1" applyProtection="1"/>
    <xf numFmtId="165" fontId="9" fillId="0" borderId="6" xfId="0" applyNumberFormat="1" applyFont="1" applyFill="1" applyBorder="1" applyProtection="1"/>
    <xf numFmtId="0" fontId="8" fillId="0" borderId="9" xfId="0" applyFont="1" applyFill="1" applyBorder="1" applyProtection="1"/>
    <xf numFmtId="0" fontId="0" fillId="0" borderId="9" xfId="0" applyFill="1" applyBorder="1" applyProtection="1"/>
    <xf numFmtId="0" fontId="0" fillId="0" borderId="6" xfId="0" applyBorder="1" applyProtection="1"/>
    <xf numFmtId="0" fontId="9" fillId="8" borderId="3" xfId="0" applyFont="1" applyFill="1" applyBorder="1" applyProtection="1"/>
    <xf numFmtId="0" fontId="9" fillId="8" borderId="1" xfId="0" applyFont="1" applyFill="1" applyBorder="1" applyProtection="1"/>
    <xf numFmtId="165" fontId="9" fillId="8" borderId="10" xfId="0" applyNumberFormat="1" applyFont="1" applyFill="1" applyBorder="1" applyProtection="1"/>
    <xf numFmtId="0" fontId="9" fillId="8" borderId="11" xfId="0" applyFont="1" applyFill="1" applyBorder="1" applyProtection="1"/>
    <xf numFmtId="0" fontId="8" fillId="0" borderId="0" xfId="0" applyFont="1" applyProtection="1"/>
    <xf numFmtId="0" fontId="13" fillId="0" borderId="0" xfId="0" applyFont="1" applyFill="1" applyAlignment="1" applyProtection="1">
      <alignment horizontal="left" wrapText="1"/>
    </xf>
    <xf numFmtId="165" fontId="1" fillId="0" borderId="0" xfId="0" applyNumberFormat="1" applyFont="1" applyFill="1" applyBorder="1" applyAlignment="1" applyProtection="1">
      <alignment wrapText="1"/>
    </xf>
    <xf numFmtId="0" fontId="3" fillId="0" borderId="0" xfId="0" applyFont="1" applyProtection="1"/>
    <xf numFmtId="0" fontId="3" fillId="0" borderId="0" xfId="3" applyFont="1" applyFill="1" applyBorder="1" applyProtection="1"/>
    <xf numFmtId="0" fontId="3" fillId="0" borderId="1" xfId="0" applyFont="1" applyFill="1" applyBorder="1" applyAlignment="1" applyProtection="1">
      <alignment horizontal="left" vertical="top" indent="1"/>
    </xf>
    <xf numFmtId="49" fontId="3" fillId="0" borderId="3" xfId="0" applyNumberFormat="1" applyFont="1" applyFill="1" applyBorder="1" applyAlignment="1" applyProtection="1">
      <alignment horizontal="right" vertical="top" indent="1"/>
    </xf>
    <xf numFmtId="0" fontId="3" fillId="0" borderId="0" xfId="3" applyFont="1" applyFill="1" applyBorder="1" applyAlignment="1" applyProtection="1">
      <alignment horizontal="right"/>
    </xf>
    <xf numFmtId="0" fontId="3" fillId="0" borderId="0" xfId="4" applyFont="1" applyFill="1" applyBorder="1" applyAlignment="1" applyProtection="1"/>
    <xf numFmtId="49" fontId="3" fillId="0" borderId="3" xfId="4" applyNumberFormat="1" applyFont="1" applyFill="1" applyBorder="1" applyAlignment="1" applyProtection="1">
      <alignment horizontal="right"/>
    </xf>
    <xf numFmtId="0" fontId="11" fillId="4" borderId="3" xfId="3" applyFont="1" applyFill="1" applyBorder="1" applyAlignment="1" applyProtection="1">
      <alignment horizontal="right"/>
    </xf>
    <xf numFmtId="0" fontId="11" fillId="4" borderId="1" xfId="4" applyFont="1" applyFill="1" applyBorder="1" applyAlignment="1" applyProtection="1"/>
    <xf numFmtId="49" fontId="11" fillId="4" borderId="3" xfId="4" applyNumberFormat="1" applyFont="1" applyFill="1" applyBorder="1" applyAlignment="1" applyProtection="1">
      <alignment horizontal="right"/>
    </xf>
    <xf numFmtId="9" fontId="2" fillId="0" borderId="0" xfId="3" applyNumberFormat="1" applyFont="1" applyFill="1" applyBorder="1" applyAlignment="1" applyProtection="1">
      <alignment horizontal="right"/>
    </xf>
    <xf numFmtId="9" fontId="2" fillId="0" borderId="0" xfId="4" applyNumberFormat="1" applyFont="1" applyFill="1" applyBorder="1" applyAlignment="1" applyProtection="1">
      <alignment horizontal="right"/>
    </xf>
    <xf numFmtId="9" fontId="2" fillId="0" borderId="0" xfId="3" applyNumberFormat="1" applyFont="1" applyFill="1" applyBorder="1" applyAlignment="1" applyProtection="1">
      <alignment horizontal="right" vertical="center"/>
    </xf>
    <xf numFmtId="9" fontId="2" fillId="0" borderId="0" xfId="4" applyNumberFormat="1" applyFont="1" applyFill="1" applyBorder="1" applyAlignment="1" applyProtection="1">
      <alignment horizontal="right" vertical="center"/>
    </xf>
    <xf numFmtId="9" fontId="3" fillId="0" borderId="0" xfId="3" applyNumberFormat="1" applyFont="1" applyFill="1" applyBorder="1" applyAlignment="1" applyProtection="1">
      <alignment horizontal="right"/>
    </xf>
    <xf numFmtId="0" fontId="8" fillId="0" borderId="0" xfId="3" applyFont="1" applyBorder="1" applyAlignment="1" applyProtection="1"/>
    <xf numFmtId="0" fontId="14" fillId="7" borderId="3" xfId="3" applyFont="1" applyFill="1" applyBorder="1" applyAlignment="1" applyProtection="1"/>
    <xf numFmtId="165" fontId="14" fillId="7" borderId="3" xfId="3" applyNumberFormat="1" applyFont="1" applyFill="1" applyBorder="1" applyAlignment="1" applyProtection="1"/>
    <xf numFmtId="0" fontId="3" fillId="0" borderId="3" xfId="3" applyFont="1" applyBorder="1" applyAlignment="1" applyProtection="1"/>
    <xf numFmtId="165" fontId="3" fillId="0" borderId="3" xfId="3" applyNumberFormat="1" applyFont="1" applyBorder="1" applyAlignment="1" applyProtection="1"/>
    <xf numFmtId="0" fontId="14" fillId="7" borderId="2" xfId="3" applyFont="1" applyFill="1" applyBorder="1" applyAlignment="1" applyProtection="1"/>
    <xf numFmtId="165" fontId="3" fillId="0" borderId="2" xfId="3" applyNumberFormat="1" applyFont="1" applyBorder="1" applyAlignment="1" applyProtection="1"/>
    <xf numFmtId="165" fontId="2" fillId="0" borderId="1" xfId="3" applyNumberFormat="1" applyFont="1" applyFill="1" applyBorder="1" applyAlignment="1" applyProtection="1">
      <alignment horizontal="center" vertical="center" wrapText="1"/>
    </xf>
    <xf numFmtId="0" fontId="14" fillId="9" borderId="3" xfId="3" applyFont="1" applyFill="1" applyBorder="1" applyAlignment="1" applyProtection="1"/>
    <xf numFmtId="165" fontId="14" fillId="9" borderId="3" xfId="3" applyNumberFormat="1" applyFont="1" applyFill="1" applyBorder="1" applyAlignment="1" applyProtection="1"/>
    <xf numFmtId="165" fontId="14" fillId="9" borderId="4" xfId="3" applyNumberFormat="1" applyFont="1" applyFill="1" applyBorder="1" applyAlignment="1" applyProtection="1"/>
    <xf numFmtId="0" fontId="15" fillId="0" borderId="0" xfId="3" applyFont="1" applyBorder="1" applyAlignment="1" applyProtection="1"/>
    <xf numFmtId="0" fontId="0" fillId="0" borderId="12" xfId="0" applyBorder="1" applyAlignment="1" applyProtection="1">
      <alignment horizontal="center"/>
    </xf>
    <xf numFmtId="0" fontId="0" fillId="10" borderId="3" xfId="0" applyFill="1" applyBorder="1" applyProtection="1"/>
    <xf numFmtId="0" fontId="8" fillId="10" borderId="6" xfId="0" applyFont="1" applyFill="1" applyBorder="1" applyAlignment="1" applyProtection="1">
      <alignment horizontal="right"/>
    </xf>
    <xf numFmtId="0" fontId="8" fillId="10" borderId="9" xfId="0" applyFont="1" applyFill="1" applyBorder="1" applyProtection="1"/>
    <xf numFmtId="0" fontId="0" fillId="10" borderId="9" xfId="0" applyFill="1" applyBorder="1" applyProtection="1"/>
    <xf numFmtId="165" fontId="9" fillId="10" borderId="1" xfId="0" applyNumberFormat="1" applyFont="1" applyFill="1" applyBorder="1" applyProtection="1"/>
    <xf numFmtId="0" fontId="8" fillId="0" borderId="3" xfId="0" applyFont="1" applyFill="1" applyBorder="1" applyProtection="1"/>
    <xf numFmtId="0" fontId="8" fillId="0" borderId="1" xfId="0" applyFont="1" applyFill="1" applyBorder="1" applyProtection="1"/>
    <xf numFmtId="0" fontId="9" fillId="0" borderId="13" xfId="0" applyFont="1" applyFill="1" applyBorder="1" applyAlignment="1" applyProtection="1">
      <alignment horizontal="center"/>
    </xf>
    <xf numFmtId="0" fontId="3" fillId="0" borderId="1" xfId="0" applyFont="1" applyFill="1" applyBorder="1" applyAlignment="1" applyProtection="1">
      <alignment horizontal="right" vertical="top"/>
    </xf>
    <xf numFmtId="0" fontId="8" fillId="0" borderId="0" xfId="0" applyFont="1"/>
    <xf numFmtId="0" fontId="19" fillId="0" borderId="0" xfId="0" applyFont="1"/>
    <xf numFmtId="9" fontId="19" fillId="0" borderId="0" xfId="3" applyNumberFormat="1" applyFont="1" applyBorder="1" applyProtection="1"/>
    <xf numFmtId="0" fontId="9" fillId="0" borderId="0" xfId="0" applyFont="1"/>
    <xf numFmtId="0" fontId="20" fillId="0" borderId="0" xfId="0" applyFont="1"/>
    <xf numFmtId="0" fontId="16" fillId="0" borderId="0" xfId="0" applyFont="1"/>
    <xf numFmtId="0" fontId="9" fillId="5" borderId="1" xfId="0" applyFont="1" applyFill="1" applyBorder="1" applyAlignment="1" applyProtection="1">
      <alignment horizontal="left" vertical="top"/>
    </xf>
    <xf numFmtId="0" fontId="0" fillId="0" borderId="0" xfId="0" applyAlignment="1" applyProtection="1">
      <alignment horizontal="right"/>
    </xf>
    <xf numFmtId="0" fontId="8" fillId="0" borderId="0" xfId="0" applyFont="1" applyAlignment="1" applyProtection="1">
      <alignment horizontal="right"/>
    </xf>
    <xf numFmtId="165" fontId="0" fillId="0" borderId="0" xfId="0" applyNumberFormat="1" applyProtection="1"/>
    <xf numFmtId="9" fontId="0" fillId="0" borderId="0" xfId="0" applyNumberFormat="1" applyAlignment="1" applyProtection="1">
      <alignment horizontal="left"/>
    </xf>
    <xf numFmtId="9" fontId="0" fillId="0" borderId="0" xfId="0" applyNumberFormat="1" applyAlignment="1" applyProtection="1">
      <alignment horizontal="right"/>
    </xf>
    <xf numFmtId="0" fontId="8" fillId="0" borderId="0" xfId="3" applyFont="1" applyFill="1" applyBorder="1" applyAlignment="1" applyProtection="1"/>
    <xf numFmtId="165" fontId="8" fillId="0" borderId="0" xfId="3" applyNumberFormat="1" applyFont="1" applyFill="1" applyBorder="1" applyAlignment="1" applyProtection="1"/>
    <xf numFmtId="165" fontId="8" fillId="0" borderId="0" xfId="0" applyNumberFormat="1" applyFont="1" applyFill="1" applyAlignment="1" applyProtection="1">
      <alignment horizontal="left" wrapText="1"/>
    </xf>
    <xf numFmtId="0" fontId="8" fillId="0" borderId="0" xfId="0" applyFont="1" applyBorder="1" applyAlignment="1" applyProtection="1">
      <alignment vertical="center"/>
    </xf>
    <xf numFmtId="0" fontId="8" fillId="0" borderId="0" xfId="0" applyFont="1" applyFill="1" applyAlignment="1" applyProtection="1">
      <alignment wrapText="1"/>
    </xf>
    <xf numFmtId="0" fontId="8" fillId="0" borderId="0" xfId="0" applyFont="1" applyBorder="1" applyAlignment="1" applyProtection="1">
      <alignment wrapText="1"/>
    </xf>
    <xf numFmtId="0" fontId="8" fillId="0" borderId="0" xfId="0" applyFont="1" applyFill="1" applyBorder="1" applyAlignment="1" applyProtection="1">
      <alignment wrapText="1"/>
    </xf>
    <xf numFmtId="0" fontId="8" fillId="0" borderId="0" xfId="0" applyFont="1" applyFill="1" applyBorder="1" applyAlignment="1" applyProtection="1">
      <alignment horizontal="right" wrapText="1"/>
    </xf>
    <xf numFmtId="165" fontId="8" fillId="0" borderId="0" xfId="0" applyNumberFormat="1" applyFont="1" applyFill="1" applyBorder="1" applyAlignment="1" applyProtection="1">
      <alignment horizontal="left" wrapText="1"/>
    </xf>
    <xf numFmtId="165" fontId="8" fillId="0" borderId="0" xfId="0" applyNumberFormat="1" applyFont="1" applyFill="1" applyBorder="1" applyAlignment="1" applyProtection="1">
      <alignment horizontal="left"/>
    </xf>
    <xf numFmtId="165" fontId="8" fillId="0" borderId="0" xfId="0" applyNumberFormat="1" applyFont="1" applyFill="1" applyAlignment="1" applyProtection="1">
      <alignment horizontal="left"/>
    </xf>
    <xf numFmtId="165" fontId="8" fillId="0" borderId="0" xfId="0" applyNumberFormat="1" applyFont="1" applyFill="1" applyAlignment="1" applyProtection="1"/>
    <xf numFmtId="165" fontId="21" fillId="0" borderId="0" xfId="0" applyNumberFormat="1" applyFont="1" applyProtection="1"/>
    <xf numFmtId="0" fontId="17" fillId="0" borderId="0" xfId="0" applyFont="1" applyProtection="1"/>
    <xf numFmtId="165" fontId="3" fillId="3" borderId="1" xfId="0" applyNumberFormat="1" applyFont="1" applyFill="1" applyBorder="1" applyAlignment="1" applyProtection="1">
      <alignment horizontal="left" vertical="top" indent="1"/>
      <protection locked="0"/>
    </xf>
    <xf numFmtId="0" fontId="8" fillId="3" borderId="3" xfId="3" applyFont="1" applyFill="1" applyBorder="1" applyAlignment="1" applyProtection="1">
      <alignment horizontal="left" indent="1"/>
      <protection locked="0"/>
    </xf>
    <xf numFmtId="165" fontId="8" fillId="3" borderId="3" xfId="3" applyNumberFormat="1" applyFont="1" applyFill="1" applyBorder="1" applyAlignment="1" applyProtection="1">
      <alignment horizontal="right"/>
      <protection locked="0"/>
    </xf>
    <xf numFmtId="0" fontId="3" fillId="3" borderId="3" xfId="3" applyFont="1" applyFill="1" applyBorder="1" applyAlignment="1" applyProtection="1">
      <protection locked="0"/>
    </xf>
    <xf numFmtId="165" fontId="3" fillId="3" borderId="3" xfId="3" applyNumberFormat="1" applyFont="1" applyFill="1" applyBorder="1" applyAlignment="1" applyProtection="1">
      <protection locked="0"/>
    </xf>
    <xf numFmtId="0" fontId="3" fillId="0" borderId="3" xfId="3" applyFont="1" applyFill="1" applyBorder="1" applyAlignment="1" applyProtection="1"/>
    <xf numFmtId="0" fontId="2" fillId="7" borderId="3" xfId="3" applyFont="1" applyFill="1" applyBorder="1" applyAlignment="1" applyProtection="1">
      <alignment horizontal="right"/>
    </xf>
    <xf numFmtId="0" fontId="9" fillId="0" borderId="0" xfId="3" applyFont="1" applyBorder="1" applyAlignment="1" applyProtection="1"/>
    <xf numFmtId="165" fontId="9" fillId="0" borderId="0" xfId="3" applyNumberFormat="1" applyFont="1" applyBorder="1" applyAlignment="1" applyProtection="1">
      <alignment horizontal="right" wrapText="1"/>
    </xf>
    <xf numFmtId="165" fontId="9" fillId="0" borderId="0" xfId="3" applyNumberFormat="1" applyFont="1" applyBorder="1" applyAlignment="1" applyProtection="1"/>
    <xf numFmtId="165" fontId="8" fillId="3" borderId="3" xfId="3" applyNumberFormat="1" applyFont="1" applyFill="1" applyBorder="1" applyAlignment="1" applyProtection="1">
      <protection locked="0"/>
    </xf>
    <xf numFmtId="0" fontId="23" fillId="0" borderId="0" xfId="0" applyFont="1"/>
    <xf numFmtId="9" fontId="0" fillId="0" borderId="0" xfId="0" applyNumberFormat="1" applyProtection="1"/>
    <xf numFmtId="165" fontId="0" fillId="3" borderId="3" xfId="3" applyNumberFormat="1" applyFont="1" applyFill="1" applyBorder="1" applyAlignment="1" applyProtection="1">
      <protection locked="0"/>
    </xf>
    <xf numFmtId="165" fontId="1" fillId="3" borderId="0" xfId="0" applyNumberFormat="1" applyFont="1" applyFill="1" applyBorder="1" applyAlignment="1" applyProtection="1">
      <alignment wrapText="1"/>
      <protection locked="0"/>
    </xf>
    <xf numFmtId="165" fontId="1" fillId="3" borderId="0" xfId="0" applyNumberFormat="1" applyFont="1" applyFill="1" applyBorder="1" applyAlignment="1" applyProtection="1">
      <alignment horizontal="left" wrapText="1"/>
      <protection locked="0"/>
    </xf>
    <xf numFmtId="0" fontId="12" fillId="3" borderId="1" xfId="0" applyFont="1" applyFill="1" applyBorder="1" applyAlignment="1" applyProtection="1">
      <alignment horizontal="left" vertical="top" indent="1"/>
      <protection locked="0"/>
    </xf>
    <xf numFmtId="0" fontId="12" fillId="3" borderId="3" xfId="3" applyFont="1" applyFill="1" applyBorder="1" applyAlignment="1" applyProtection="1">
      <protection locked="0"/>
    </xf>
    <xf numFmtId="0" fontId="1"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165" fontId="2" fillId="6" borderId="1" xfId="4" applyNumberFormat="1"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49" fontId="2" fillId="5" borderId="1" xfId="4" applyNumberFormat="1" applyFont="1" applyFill="1" applyBorder="1" applyAlignment="1" applyProtection="1">
      <alignment horizontal="right" vertical="center"/>
    </xf>
    <xf numFmtId="49" fontId="2" fillId="6" borderId="1" xfId="4" applyNumberFormat="1" applyFont="1" applyFill="1" applyBorder="1" applyAlignment="1" applyProtection="1">
      <alignment horizontal="right" vertical="center"/>
    </xf>
    <xf numFmtId="49" fontId="3" fillId="0" borderId="1" xfId="0" applyNumberFormat="1" applyFont="1" applyFill="1" applyBorder="1" applyAlignment="1" applyProtection="1">
      <alignment horizontal="right" vertical="top" indent="1"/>
    </xf>
    <xf numFmtId="49" fontId="9" fillId="5" borderId="1" xfId="0" applyNumberFormat="1" applyFont="1" applyFill="1" applyBorder="1" applyAlignment="1" applyProtection="1">
      <alignment horizontal="right" vertical="top" indent="1"/>
    </xf>
    <xf numFmtId="165" fontId="8" fillId="3" borderId="1" xfId="3" applyNumberFormat="1" applyFont="1" applyFill="1" applyBorder="1" applyAlignment="1" applyProtection="1">
      <alignment horizontal="right"/>
      <protection locked="0"/>
    </xf>
    <xf numFmtId="49" fontId="3" fillId="0" borderId="1" xfId="4" applyNumberFormat="1" applyFont="1" applyFill="1" applyBorder="1" applyAlignment="1" applyProtection="1">
      <alignment horizontal="right"/>
    </xf>
    <xf numFmtId="49" fontId="11" fillId="4" borderId="1" xfId="4" applyNumberFormat="1" applyFont="1" applyFill="1" applyBorder="1" applyAlignment="1" applyProtection="1">
      <alignment horizontal="right"/>
    </xf>
    <xf numFmtId="165" fontId="3" fillId="0" borderId="2" xfId="3" applyNumberFormat="1" applyFont="1" applyFill="1" applyBorder="1" applyAlignment="1" applyProtection="1">
      <alignment vertical="center"/>
    </xf>
    <xf numFmtId="165" fontId="9" fillId="5" borderId="2" xfId="3" applyNumberFormat="1" applyFont="1" applyFill="1" applyBorder="1" applyAlignment="1" applyProtection="1">
      <alignment vertical="center"/>
    </xf>
    <xf numFmtId="165" fontId="11" fillId="4" borderId="4" xfId="3" applyNumberFormat="1" applyFont="1" applyFill="1" applyBorder="1" applyAlignment="1" applyProtection="1">
      <alignment vertical="center"/>
    </xf>
    <xf numFmtId="165" fontId="2" fillId="6" borderId="2" xfId="4" applyNumberFormat="1" applyFont="1" applyFill="1" applyBorder="1" applyAlignment="1" applyProtection="1">
      <alignment horizontal="right" vertical="center"/>
    </xf>
    <xf numFmtId="0" fontId="2" fillId="0" borderId="1" xfId="2" applyFont="1" applyFill="1" applyBorder="1" applyAlignment="1" applyProtection="1">
      <alignment vertical="top" wrapText="1"/>
    </xf>
    <xf numFmtId="165" fontId="2" fillId="7" borderId="1" xfId="2" applyNumberFormat="1" applyFont="1" applyFill="1" applyBorder="1" applyAlignment="1" applyProtection="1">
      <alignment vertical="top" wrapText="1"/>
    </xf>
    <xf numFmtId="0" fontId="12" fillId="0" borderId="1" xfId="2" applyFont="1" applyFill="1" applyBorder="1" applyAlignment="1" applyProtection="1">
      <alignment vertical="top" wrapText="1"/>
    </xf>
    <xf numFmtId="0" fontId="2" fillId="2" borderId="1" xfId="3" applyFont="1" applyFill="1" applyBorder="1" applyAlignment="1" applyProtection="1">
      <alignment vertical="center" wrapText="1"/>
    </xf>
    <xf numFmtId="165" fontId="2" fillId="0" borderId="2" xfId="3" applyNumberFormat="1" applyFont="1" applyFill="1" applyBorder="1" applyAlignment="1" applyProtection="1">
      <alignment horizontal="center" vertical="center" wrapText="1"/>
    </xf>
    <xf numFmtId="165" fontId="2" fillId="0" borderId="2" xfId="0" applyNumberFormat="1" applyFont="1" applyBorder="1" applyProtection="1"/>
    <xf numFmtId="165" fontId="2" fillId="7" borderId="2" xfId="0" applyNumberFormat="1" applyFont="1" applyFill="1" applyBorder="1" applyProtection="1"/>
    <xf numFmtId="165" fontId="12" fillId="0" borderId="2" xfId="2" applyNumberFormat="1" applyFont="1" applyFill="1" applyBorder="1" applyAlignment="1" applyProtection="1">
      <alignment vertical="top" wrapText="1"/>
    </xf>
    <xf numFmtId="164" fontId="12" fillId="0" borderId="2" xfId="0" applyNumberFormat="1" applyFont="1" applyFill="1" applyBorder="1" applyProtection="1"/>
    <xf numFmtId="0" fontId="4" fillId="0" borderId="0" xfId="0" applyFont="1" applyAlignment="1" applyProtection="1"/>
    <xf numFmtId="0" fontId="3" fillId="0" borderId="0" xfId="0" applyFont="1" applyAlignment="1" applyProtection="1"/>
    <xf numFmtId="165" fontId="1" fillId="0" borderId="0" xfId="0" applyNumberFormat="1" applyFont="1" applyFill="1" applyAlignment="1" applyProtection="1">
      <alignment horizontal="left" wrapText="1"/>
    </xf>
    <xf numFmtId="165" fontId="0" fillId="0" borderId="0" xfId="0" applyNumberFormat="1" applyFill="1" applyAlignment="1" applyProtection="1">
      <alignment horizontal="left"/>
    </xf>
    <xf numFmtId="0" fontId="1" fillId="0" borderId="0" xfId="0" applyFont="1" applyFill="1" applyBorder="1" applyAlignment="1" applyProtection="1">
      <alignment horizontal="right" wrapText="1"/>
    </xf>
    <xf numFmtId="0" fontId="0" fillId="0" borderId="0" xfId="0" applyFill="1" applyAlignment="1" applyProtection="1">
      <alignment horizontal="right" wrapText="1"/>
    </xf>
    <xf numFmtId="165" fontId="13" fillId="0" borderId="0" xfId="0" applyNumberFormat="1" applyFont="1" applyFill="1" applyAlignment="1" applyProtection="1">
      <alignment horizontal="left" wrapText="1"/>
    </xf>
    <xf numFmtId="0" fontId="18" fillId="0" borderId="0" xfId="0" applyFont="1" applyAlignment="1" applyProtection="1">
      <alignment horizontal="left" vertical="top" wrapText="1"/>
    </xf>
    <xf numFmtId="0" fontId="22" fillId="0" borderId="0" xfId="0" applyFont="1" applyAlignment="1" applyProtection="1">
      <alignment wrapText="1"/>
    </xf>
    <xf numFmtId="0" fontId="9" fillId="8" borderId="14" xfId="0" applyFont="1" applyFill="1" applyBorder="1" applyAlignment="1" applyProtection="1">
      <alignment horizontal="center"/>
    </xf>
    <xf numFmtId="0" fontId="0" fillId="0" borderId="15" xfId="0" applyBorder="1" applyAlignment="1" applyProtection="1">
      <alignment horizontal="center"/>
    </xf>
    <xf numFmtId="0" fontId="9" fillId="8" borderId="16" xfId="0" applyFont="1" applyFill="1" applyBorder="1" applyAlignment="1" applyProtection="1">
      <alignment horizontal="center"/>
    </xf>
    <xf numFmtId="0" fontId="9" fillId="8" borderId="1" xfId="0" applyFont="1" applyFill="1" applyBorder="1" applyAlignment="1" applyProtection="1">
      <alignment horizontal="left"/>
    </xf>
    <xf numFmtId="0" fontId="0" fillId="0" borderId="1" xfId="0" applyBorder="1" applyAlignment="1" applyProtection="1"/>
    <xf numFmtId="0" fontId="9" fillId="8" borderId="3" xfId="0" applyFont="1" applyFill="1" applyBorder="1" applyAlignment="1" applyProtection="1">
      <alignment horizontal="right"/>
    </xf>
    <xf numFmtId="0" fontId="0" fillId="0" borderId="3" xfId="0" applyBorder="1" applyAlignment="1" applyProtection="1"/>
    <xf numFmtId="0" fontId="8" fillId="0" borderId="0" xfId="0" applyFont="1" applyFill="1" applyBorder="1" applyAlignment="1" applyProtection="1">
      <alignment horizontal="right" wrapText="1"/>
    </xf>
    <xf numFmtId="0" fontId="8" fillId="0" borderId="0" xfId="0" applyFont="1" applyFill="1" applyAlignment="1" applyProtection="1">
      <alignment horizontal="right" wrapText="1"/>
    </xf>
    <xf numFmtId="165" fontId="1" fillId="3" borderId="0" xfId="0" applyNumberFormat="1" applyFont="1" applyFill="1" applyAlignment="1" applyProtection="1">
      <alignment horizontal="left" wrapText="1"/>
      <protection locked="0"/>
    </xf>
    <xf numFmtId="165" fontId="0" fillId="3" borderId="0" xfId="0" applyNumberFormat="1" applyFill="1" applyAlignment="1" applyProtection="1">
      <alignment horizontal="left"/>
      <protection locked="0"/>
    </xf>
    <xf numFmtId="165" fontId="13" fillId="3" borderId="0" xfId="0" applyNumberFormat="1" applyFont="1" applyFill="1" applyAlignment="1" applyProtection="1">
      <alignment horizontal="left" wrapText="1"/>
      <protection locked="0"/>
    </xf>
    <xf numFmtId="0" fontId="9" fillId="8" borderId="17" xfId="0" applyFont="1" applyFill="1" applyBorder="1" applyAlignment="1" applyProtection="1">
      <alignment horizontal="center"/>
    </xf>
    <xf numFmtId="0" fontId="9" fillId="8" borderId="18" xfId="0" applyFont="1" applyFill="1" applyBorder="1" applyAlignment="1" applyProtection="1">
      <alignment horizontal="center"/>
    </xf>
  </cellXfs>
  <cellStyles count="5">
    <cellStyle name="Comma_Financial Report project" xfId="1"/>
    <cellStyle name="Normal" xfId="0" builtinId="0"/>
    <cellStyle name="Normal_ANNEX 1 Budget" xfId="2"/>
    <cellStyle name="Normal_Financial Report project" xfId="3"/>
    <cellStyle name="Обычный_Annex-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workbookViewId="0">
      <selection activeCell="G3" sqref="G3"/>
    </sheetView>
  </sheetViews>
  <sheetFormatPr defaultColWidth="11.44140625" defaultRowHeight="13.2"/>
  <cols>
    <col min="1" max="1" width="8.109375" style="3" customWidth="1"/>
    <col min="2" max="2" width="46.33203125" style="3" customWidth="1"/>
    <col min="3" max="4" width="13" style="3" customWidth="1"/>
    <col min="5" max="5" width="12.6640625" style="4" customWidth="1"/>
    <col min="6" max="6" width="13" style="3" customWidth="1"/>
    <col min="7" max="7" width="11.88671875" style="3" customWidth="1"/>
    <col min="8" max="8" width="12.88671875" style="4" customWidth="1"/>
    <col min="9" max="9" width="13.33203125" style="4" customWidth="1"/>
    <col min="10" max="10" width="11.44140625" style="31"/>
    <col min="11" max="16384" width="11.44140625" style="1"/>
  </cols>
  <sheetData>
    <row r="1" spans="1:10" ht="21.75" customHeight="1">
      <c r="A1" s="57" t="s">
        <v>95</v>
      </c>
    </row>
    <row r="2" spans="1:10" s="5" customFormat="1" ht="24" customHeight="1">
      <c r="A2" s="11" t="s">
        <v>49</v>
      </c>
      <c r="B2" s="203">
        <f>'Partner 1'!B2</f>
        <v>0</v>
      </c>
      <c r="C2" s="204"/>
      <c r="D2" s="204"/>
      <c r="E2" s="204"/>
      <c r="F2" s="204"/>
      <c r="G2" s="204"/>
      <c r="H2" s="204"/>
      <c r="I2" s="204"/>
      <c r="J2" s="32"/>
    </row>
    <row r="3" spans="1:10" s="5" customFormat="1" ht="30.75" customHeight="1">
      <c r="A3" s="12"/>
      <c r="B3" s="43" t="s">
        <v>160</v>
      </c>
      <c r="C3" s="43" t="s">
        <v>99</v>
      </c>
      <c r="D3" s="205" t="s">
        <v>161</v>
      </c>
      <c r="E3" s="206"/>
      <c r="F3" s="63">
        <f>'Partner 1'!F3</f>
        <v>0</v>
      </c>
      <c r="G3" s="180" t="s">
        <v>123</v>
      </c>
      <c r="H3" s="207">
        <f>'Partner 1'!H3</f>
        <v>0</v>
      </c>
      <c r="I3" s="207"/>
      <c r="J3" s="32"/>
    </row>
    <row r="4" spans="1:10" s="5" customFormat="1" ht="18.75" customHeight="1">
      <c r="A4" s="12">
        <v>1</v>
      </c>
      <c r="B4" s="95">
        <f>'Partner 1'!B4</f>
        <v>0</v>
      </c>
      <c r="C4" s="58">
        <f>'Partner 1'!C4</f>
        <v>0</v>
      </c>
      <c r="D4" s="43"/>
      <c r="E4" s="43"/>
      <c r="F4" s="43"/>
      <c r="G4" s="43"/>
      <c r="H4" s="43"/>
      <c r="I4" s="43"/>
      <c r="J4" s="32"/>
    </row>
    <row r="5" spans="1:10" s="5" customFormat="1" ht="18.75" customHeight="1">
      <c r="A5" s="12">
        <v>2</v>
      </c>
      <c r="B5" s="95">
        <f>'Partner 2'!B4</f>
        <v>0</v>
      </c>
      <c r="C5" s="58">
        <f>'Partner 2'!C4</f>
        <v>0</v>
      </c>
      <c r="D5" s="43"/>
      <c r="E5" s="177"/>
      <c r="F5" s="178"/>
      <c r="G5" s="178"/>
      <c r="H5" s="178"/>
      <c r="I5" s="43"/>
      <c r="J5" s="32"/>
    </row>
    <row r="6" spans="1:10" s="5" customFormat="1" ht="18.75" customHeight="1">
      <c r="A6" s="12">
        <v>3</v>
      </c>
      <c r="B6" s="95">
        <f>'Partner 3'!B4</f>
        <v>0</v>
      </c>
      <c r="C6" s="58">
        <f>'Partner 3'!C4</f>
        <v>0</v>
      </c>
      <c r="D6" s="43"/>
      <c r="E6" s="178"/>
      <c r="F6" s="178"/>
      <c r="G6" s="178"/>
      <c r="H6" s="178"/>
      <c r="I6" s="43"/>
      <c r="J6" s="32"/>
    </row>
    <row r="7" spans="1:10" s="5" customFormat="1" ht="18.75" customHeight="1">
      <c r="A7" s="12">
        <v>4</v>
      </c>
      <c r="B7" s="95">
        <f>'Partner 4'!B4</f>
        <v>0</v>
      </c>
      <c r="C7" s="58">
        <f>'Partner 4'!C4</f>
        <v>0</v>
      </c>
      <c r="D7" s="43"/>
      <c r="E7" s="178"/>
      <c r="F7" s="178"/>
      <c r="G7" s="178"/>
      <c r="H7" s="178"/>
      <c r="I7" s="43"/>
      <c r="J7" s="32"/>
    </row>
    <row r="8" spans="1:10" s="5" customFormat="1" ht="18.75" customHeight="1">
      <c r="A8" s="12">
        <v>5</v>
      </c>
      <c r="B8" s="95">
        <f>'Partner 5'!B4</f>
        <v>0</v>
      </c>
      <c r="C8" s="58">
        <f>'Partner 5'!C4</f>
        <v>0</v>
      </c>
      <c r="D8" s="43"/>
      <c r="E8" s="178"/>
      <c r="F8" s="178"/>
      <c r="G8" s="178"/>
      <c r="H8" s="178"/>
      <c r="I8" s="43"/>
      <c r="J8" s="32"/>
    </row>
    <row r="9" spans="1:10" s="5" customFormat="1" ht="18.75" customHeight="1">
      <c r="A9" s="12">
        <v>6</v>
      </c>
      <c r="B9" s="95">
        <f>'Partner 6'!B4</f>
        <v>0</v>
      </c>
      <c r="C9" s="58">
        <f>'Partner 6'!C4</f>
        <v>0</v>
      </c>
      <c r="D9" s="43"/>
      <c r="E9" s="43"/>
      <c r="F9" s="43"/>
      <c r="G9" s="43"/>
      <c r="H9" s="43"/>
      <c r="I9" s="43"/>
      <c r="J9" s="32"/>
    </row>
    <row r="10" spans="1:10" s="5" customFormat="1" ht="45" customHeight="1" thickBot="1">
      <c r="A10" s="201" t="s">
        <v>45</v>
      </c>
      <c r="B10" s="202"/>
      <c r="C10" s="202"/>
      <c r="D10" s="202"/>
      <c r="E10" s="202"/>
      <c r="F10" s="13"/>
      <c r="G10" s="13"/>
      <c r="H10" s="13"/>
      <c r="I10" s="13"/>
      <c r="J10" s="32"/>
    </row>
    <row r="11" spans="1:10" ht="53.25" customHeight="1">
      <c r="A11" s="14" t="s">
        <v>0</v>
      </c>
      <c r="B11" s="15" t="s">
        <v>1</v>
      </c>
      <c r="C11" s="16" t="s">
        <v>165</v>
      </c>
      <c r="D11" s="33"/>
      <c r="E11" s="1"/>
      <c r="F11" s="1"/>
      <c r="G11" s="1"/>
      <c r="H11" s="1"/>
      <c r="I11" s="1"/>
      <c r="J11" s="1"/>
    </row>
    <row r="12" spans="1:10" s="2" customFormat="1" ht="15" customHeight="1">
      <c r="A12" s="29"/>
      <c r="B12" s="30"/>
      <c r="C12" s="36"/>
      <c r="D12" s="34"/>
    </row>
    <row r="13" spans="1:10">
      <c r="A13" s="18" t="s">
        <v>2</v>
      </c>
      <c r="B13" s="19" t="s">
        <v>37</v>
      </c>
      <c r="C13" s="21">
        <f>C14+C15+C16+C17+C18+C19</f>
        <v>0</v>
      </c>
      <c r="D13" s="35" t="e">
        <f>C13/$C$45</f>
        <v>#DIV/0!</v>
      </c>
      <c r="E13" s="1"/>
      <c r="F13" s="1"/>
      <c r="G13" s="1"/>
      <c r="H13" s="1"/>
      <c r="I13" s="1"/>
      <c r="J13" s="1"/>
    </row>
    <row r="14" spans="1:10">
      <c r="A14" s="23" t="s">
        <v>3</v>
      </c>
      <c r="B14" s="179">
        <f t="shared" ref="B14:B19" si="0">B4</f>
        <v>0</v>
      </c>
      <c r="C14" s="191">
        <f>'Partner 1'!E8</f>
        <v>0</v>
      </c>
      <c r="D14" s="22"/>
      <c r="E14" s="1"/>
      <c r="F14" s="1"/>
      <c r="G14" s="1"/>
      <c r="H14" s="1"/>
      <c r="I14" s="1"/>
      <c r="J14" s="1"/>
    </row>
    <row r="15" spans="1:10">
      <c r="A15" s="23" t="s">
        <v>4</v>
      </c>
      <c r="B15" s="179">
        <f t="shared" si="0"/>
        <v>0</v>
      </c>
      <c r="C15" s="25">
        <f>'Partner 2'!E8</f>
        <v>0</v>
      </c>
      <c r="D15" s="22"/>
      <c r="E15" s="1"/>
      <c r="F15" s="1"/>
      <c r="G15" s="1"/>
      <c r="H15" s="1"/>
      <c r="I15" s="1"/>
      <c r="J15" s="1"/>
    </row>
    <row r="16" spans="1:10">
      <c r="A16" s="23" t="s">
        <v>5</v>
      </c>
      <c r="B16" s="179">
        <f t="shared" si="0"/>
        <v>0</v>
      </c>
      <c r="C16" s="25">
        <f>'Partner 3'!E8</f>
        <v>0</v>
      </c>
      <c r="D16" s="22"/>
      <c r="E16" s="1"/>
      <c r="F16" s="1"/>
      <c r="G16" s="1"/>
      <c r="H16" s="1"/>
      <c r="I16" s="1"/>
      <c r="J16" s="1"/>
    </row>
    <row r="17" spans="1:10">
      <c r="A17" s="23" t="s">
        <v>6</v>
      </c>
      <c r="B17" s="179">
        <f t="shared" si="0"/>
        <v>0</v>
      </c>
      <c r="C17" s="25">
        <f>'Partner 4'!E8</f>
        <v>0</v>
      </c>
      <c r="D17" s="22"/>
      <c r="E17" s="1"/>
      <c r="F17" s="1"/>
      <c r="G17" s="1"/>
      <c r="H17" s="1"/>
      <c r="I17" s="1"/>
      <c r="J17" s="1"/>
    </row>
    <row r="18" spans="1:10">
      <c r="A18" s="23" t="s">
        <v>29</v>
      </c>
      <c r="B18" s="179">
        <f t="shared" si="0"/>
        <v>0</v>
      </c>
      <c r="C18" s="25">
        <f>'Partner 5'!E8</f>
        <v>0</v>
      </c>
      <c r="D18" s="22"/>
      <c r="E18" s="1"/>
      <c r="F18" s="1"/>
      <c r="G18" s="1"/>
      <c r="H18" s="1"/>
      <c r="I18" s="1"/>
      <c r="J18" s="1"/>
    </row>
    <row r="19" spans="1:10">
      <c r="A19" s="23" t="s">
        <v>30</v>
      </c>
      <c r="B19" s="179">
        <f t="shared" si="0"/>
        <v>0</v>
      </c>
      <c r="C19" s="25">
        <f>'Partner 6'!E8</f>
        <v>0</v>
      </c>
      <c r="D19" s="22"/>
      <c r="E19" s="1"/>
      <c r="F19" s="1"/>
      <c r="G19" s="1"/>
      <c r="H19" s="1"/>
      <c r="I19" s="1"/>
      <c r="J19" s="1"/>
    </row>
    <row r="20" spans="1:10">
      <c r="A20" s="28"/>
      <c r="B20" s="98"/>
      <c r="C20" s="188"/>
      <c r="D20" s="33"/>
      <c r="E20" s="1"/>
      <c r="F20" s="1"/>
      <c r="G20" s="1"/>
      <c r="H20" s="1"/>
      <c r="I20" s="1"/>
      <c r="J20" s="1"/>
    </row>
    <row r="21" spans="1:10">
      <c r="A21" s="18" t="s">
        <v>7</v>
      </c>
      <c r="B21" s="19" t="s">
        <v>38</v>
      </c>
      <c r="C21" s="21">
        <f>C22+C23+C24+C25+C26+C27</f>
        <v>0</v>
      </c>
      <c r="D21" s="35" t="e">
        <f>C21/$C$45</f>
        <v>#DIV/0!</v>
      </c>
      <c r="E21" s="1"/>
      <c r="F21" s="1"/>
      <c r="G21" s="1"/>
      <c r="H21" s="1"/>
      <c r="I21" s="1"/>
      <c r="J21" s="1"/>
    </row>
    <row r="22" spans="1:10">
      <c r="A22" s="23" t="s">
        <v>31</v>
      </c>
      <c r="B22" s="179">
        <f t="shared" ref="B22:B27" si="1">B4</f>
        <v>0</v>
      </c>
      <c r="C22" s="25">
        <f>'Partner 1'!E20</f>
        <v>0</v>
      </c>
      <c r="D22" s="22"/>
      <c r="E22" s="1"/>
      <c r="F22" s="1"/>
      <c r="G22" s="1"/>
      <c r="H22" s="1"/>
      <c r="I22" s="1"/>
      <c r="J22" s="1"/>
    </row>
    <row r="23" spans="1:10">
      <c r="A23" s="23" t="s">
        <v>32</v>
      </c>
      <c r="B23" s="179">
        <f t="shared" si="1"/>
        <v>0</v>
      </c>
      <c r="C23" s="25">
        <f>'Partner 2'!E20</f>
        <v>0</v>
      </c>
      <c r="D23" s="22"/>
      <c r="E23" s="1"/>
      <c r="F23" s="1"/>
      <c r="G23" s="1"/>
      <c r="H23" s="1"/>
      <c r="I23" s="1"/>
      <c r="J23" s="1"/>
    </row>
    <row r="24" spans="1:10">
      <c r="A24" s="23" t="s">
        <v>33</v>
      </c>
      <c r="B24" s="179">
        <f t="shared" si="1"/>
        <v>0</v>
      </c>
      <c r="C24" s="25">
        <f>'Partner 3'!E20</f>
        <v>0</v>
      </c>
      <c r="D24" s="22"/>
      <c r="E24" s="1"/>
      <c r="F24" s="1"/>
      <c r="G24" s="1"/>
      <c r="H24" s="1"/>
      <c r="I24" s="1"/>
      <c r="J24" s="1"/>
    </row>
    <row r="25" spans="1:10">
      <c r="A25" s="23" t="s">
        <v>34</v>
      </c>
      <c r="B25" s="179">
        <f t="shared" si="1"/>
        <v>0</v>
      </c>
      <c r="C25" s="25">
        <f>'Partner 4'!E20</f>
        <v>0</v>
      </c>
      <c r="D25" s="22"/>
      <c r="E25" s="1"/>
      <c r="F25" s="1"/>
      <c r="G25" s="1"/>
      <c r="H25" s="1"/>
      <c r="I25" s="1"/>
      <c r="J25" s="1"/>
    </row>
    <row r="26" spans="1:10">
      <c r="A26" s="23" t="s">
        <v>35</v>
      </c>
      <c r="B26" s="179">
        <f t="shared" si="1"/>
        <v>0</v>
      </c>
      <c r="C26" s="25">
        <f>'Partner 5'!E20</f>
        <v>0</v>
      </c>
      <c r="D26" s="22"/>
      <c r="E26" s="1"/>
      <c r="F26" s="1"/>
      <c r="G26" s="1"/>
      <c r="H26" s="1"/>
      <c r="I26" s="1"/>
      <c r="J26" s="1"/>
    </row>
    <row r="27" spans="1:10">
      <c r="A27" s="23" t="s">
        <v>36</v>
      </c>
      <c r="B27" s="179">
        <f t="shared" si="1"/>
        <v>0</v>
      </c>
      <c r="C27" s="25">
        <f>'Partner 6'!E20</f>
        <v>0</v>
      </c>
      <c r="D27" s="22"/>
      <c r="E27" s="1"/>
      <c r="F27" s="1"/>
      <c r="G27" s="1"/>
      <c r="H27" s="1"/>
      <c r="I27" s="1"/>
      <c r="J27" s="1"/>
    </row>
    <row r="28" spans="1:10" s="2" customFormat="1">
      <c r="A28" s="28"/>
      <c r="B28" s="98"/>
      <c r="C28" s="188"/>
      <c r="D28" s="34"/>
    </row>
    <row r="29" spans="1:10">
      <c r="A29" s="18" t="s">
        <v>8</v>
      </c>
      <c r="B29" s="19" t="s">
        <v>39</v>
      </c>
      <c r="C29" s="21">
        <f>C30+C31+C32+C33+C34+C35</f>
        <v>0</v>
      </c>
      <c r="D29" s="35" t="e">
        <f>C29/$C$45</f>
        <v>#DIV/0!</v>
      </c>
      <c r="E29" s="1"/>
      <c r="F29" s="1"/>
      <c r="G29" s="1"/>
      <c r="H29" s="1"/>
      <c r="I29" s="1"/>
      <c r="J29" s="1"/>
    </row>
    <row r="30" spans="1:10">
      <c r="A30" s="23" t="s">
        <v>9</v>
      </c>
      <c r="B30" s="179">
        <f t="shared" ref="B30:B35" si="2">B4</f>
        <v>0</v>
      </c>
      <c r="C30" s="25">
        <f>'Partner 1'!E30</f>
        <v>0</v>
      </c>
      <c r="D30" s="22"/>
      <c r="E30" s="1"/>
      <c r="F30" s="1"/>
      <c r="G30" s="1"/>
      <c r="H30" s="1"/>
      <c r="I30" s="1"/>
      <c r="J30" s="1"/>
    </row>
    <row r="31" spans="1:10">
      <c r="A31" s="23" t="s">
        <v>10</v>
      </c>
      <c r="B31" s="179">
        <f t="shared" si="2"/>
        <v>0</v>
      </c>
      <c r="C31" s="25">
        <f>'Partner 2'!E30</f>
        <v>0</v>
      </c>
      <c r="D31" s="22"/>
      <c r="E31" s="1"/>
      <c r="F31" s="1"/>
      <c r="G31" s="1"/>
      <c r="H31" s="1"/>
      <c r="I31" s="1"/>
      <c r="J31" s="1"/>
    </row>
    <row r="32" spans="1:10">
      <c r="A32" s="23" t="s">
        <v>25</v>
      </c>
      <c r="B32" s="179">
        <f t="shared" si="2"/>
        <v>0</v>
      </c>
      <c r="C32" s="25">
        <f>'Partner 3'!E30</f>
        <v>0</v>
      </c>
      <c r="D32" s="22"/>
      <c r="E32" s="1"/>
      <c r="F32" s="1"/>
      <c r="G32" s="1"/>
      <c r="H32" s="1"/>
      <c r="I32" s="1"/>
      <c r="J32" s="1"/>
    </row>
    <row r="33" spans="1:10">
      <c r="A33" s="23" t="s">
        <v>26</v>
      </c>
      <c r="B33" s="179">
        <f t="shared" si="2"/>
        <v>0</v>
      </c>
      <c r="C33" s="25">
        <f>'Partner 4'!E30</f>
        <v>0</v>
      </c>
      <c r="D33" s="22"/>
      <c r="E33" s="1"/>
      <c r="F33" s="1"/>
      <c r="G33" s="1"/>
      <c r="H33" s="1"/>
      <c r="I33" s="1"/>
      <c r="J33" s="1"/>
    </row>
    <row r="34" spans="1:10">
      <c r="A34" s="23" t="s">
        <v>27</v>
      </c>
      <c r="B34" s="179">
        <f t="shared" si="2"/>
        <v>0</v>
      </c>
      <c r="C34" s="25">
        <f>'Partner 5'!E30</f>
        <v>0</v>
      </c>
      <c r="D34" s="22"/>
      <c r="E34" s="1"/>
      <c r="F34" s="1"/>
      <c r="G34" s="1"/>
      <c r="H34" s="1"/>
      <c r="I34" s="1"/>
      <c r="J34" s="1"/>
    </row>
    <row r="35" spans="1:10">
      <c r="A35" s="23" t="s">
        <v>28</v>
      </c>
      <c r="B35" s="179">
        <f t="shared" si="2"/>
        <v>0</v>
      </c>
      <c r="C35" s="25">
        <f>'Partner 6'!E30</f>
        <v>0</v>
      </c>
      <c r="D35" s="22"/>
      <c r="E35" s="1"/>
      <c r="F35" s="1"/>
      <c r="G35" s="1"/>
      <c r="H35" s="1"/>
      <c r="I35" s="1"/>
      <c r="J35" s="1"/>
    </row>
    <row r="36" spans="1:10" s="2" customFormat="1">
      <c r="A36" s="28"/>
      <c r="B36" s="98"/>
      <c r="C36" s="188"/>
      <c r="D36" s="34"/>
    </row>
    <row r="37" spans="1:10">
      <c r="A37" s="26" t="s">
        <v>11</v>
      </c>
      <c r="B37" s="139" t="s">
        <v>40</v>
      </c>
      <c r="C37" s="189">
        <f>C38+C39+C40+C41+C42+C43</f>
        <v>0</v>
      </c>
      <c r="D37" s="35" t="e">
        <f>C37/$C$45</f>
        <v>#DIV/0!</v>
      </c>
      <c r="E37" s="1"/>
      <c r="F37" s="1"/>
      <c r="G37" s="1"/>
      <c r="H37" s="1"/>
      <c r="I37" s="1"/>
      <c r="J37" s="1"/>
    </row>
    <row r="38" spans="1:10">
      <c r="A38" s="23" t="s">
        <v>21</v>
      </c>
      <c r="B38" s="179">
        <f t="shared" ref="B38:B43" si="3">B4</f>
        <v>0</v>
      </c>
      <c r="C38" s="25">
        <f>'Partner 1'!E41</f>
        <v>0</v>
      </c>
      <c r="D38" s="22"/>
      <c r="E38" s="1"/>
      <c r="F38" s="1"/>
      <c r="G38" s="1"/>
      <c r="H38" s="1"/>
      <c r="I38" s="1"/>
      <c r="J38" s="1"/>
    </row>
    <row r="39" spans="1:10">
      <c r="A39" s="23" t="s">
        <v>12</v>
      </c>
      <c r="B39" s="179">
        <f t="shared" si="3"/>
        <v>0</v>
      </c>
      <c r="C39" s="25">
        <f>'Partner 2'!E41</f>
        <v>0</v>
      </c>
      <c r="D39" s="22"/>
      <c r="E39" s="1"/>
      <c r="F39" s="1"/>
      <c r="G39" s="1"/>
      <c r="H39" s="1"/>
      <c r="I39" s="1"/>
      <c r="J39" s="1"/>
    </row>
    <row r="40" spans="1:10">
      <c r="A40" s="23" t="s">
        <v>13</v>
      </c>
      <c r="B40" s="179">
        <f t="shared" si="3"/>
        <v>0</v>
      </c>
      <c r="C40" s="25">
        <f>'Partner 3'!E41</f>
        <v>0</v>
      </c>
      <c r="D40" s="22"/>
      <c r="E40" s="1"/>
      <c r="F40" s="1"/>
      <c r="G40" s="1"/>
      <c r="H40" s="1"/>
      <c r="I40" s="1"/>
      <c r="J40" s="1"/>
    </row>
    <row r="41" spans="1:10">
      <c r="A41" s="23" t="s">
        <v>22</v>
      </c>
      <c r="B41" s="179">
        <f t="shared" si="3"/>
        <v>0</v>
      </c>
      <c r="C41" s="25">
        <f>'Partner 4'!E41</f>
        <v>0</v>
      </c>
      <c r="D41" s="22"/>
      <c r="E41" s="1"/>
      <c r="F41" s="1"/>
      <c r="G41" s="1"/>
      <c r="H41" s="1"/>
      <c r="I41" s="1"/>
      <c r="J41" s="1"/>
    </row>
    <row r="42" spans="1:10">
      <c r="A42" s="23" t="s">
        <v>23</v>
      </c>
      <c r="B42" s="179">
        <f t="shared" si="3"/>
        <v>0</v>
      </c>
      <c r="C42" s="25">
        <f>'Partner 5'!E41</f>
        <v>0</v>
      </c>
      <c r="D42" s="22"/>
      <c r="E42" s="1"/>
      <c r="F42" s="1"/>
      <c r="G42" s="1"/>
      <c r="H42" s="1"/>
      <c r="I42" s="1"/>
      <c r="J42" s="1"/>
    </row>
    <row r="43" spans="1:10">
      <c r="A43" s="23" t="s">
        <v>24</v>
      </c>
      <c r="B43" s="179">
        <f t="shared" si="3"/>
        <v>0</v>
      </c>
      <c r="C43" s="25">
        <f>'Partner 6'!E41</f>
        <v>0</v>
      </c>
      <c r="D43" s="22"/>
      <c r="E43" s="1"/>
      <c r="F43" s="1"/>
      <c r="G43" s="1"/>
      <c r="H43" s="1"/>
      <c r="I43" s="1"/>
      <c r="J43" s="1"/>
    </row>
    <row r="44" spans="1:10" s="2" customFormat="1">
      <c r="A44" s="100"/>
      <c r="B44" s="101"/>
      <c r="C44" s="188"/>
      <c r="D44" s="34"/>
    </row>
    <row r="45" spans="1:10" ht="14.4" thickBot="1">
      <c r="A45" s="103"/>
      <c r="B45" s="104" t="s">
        <v>41</v>
      </c>
      <c r="C45" s="190">
        <f>C37+C29+C21+C13</f>
        <v>0</v>
      </c>
      <c r="D45" s="35" t="e">
        <f>C45/$C$45</f>
        <v>#DIV/0!</v>
      </c>
      <c r="E45" s="1"/>
      <c r="F45" s="1"/>
      <c r="G45" s="1"/>
      <c r="H45" s="1"/>
      <c r="I45" s="1"/>
      <c r="J45" s="1"/>
    </row>
    <row r="46" spans="1:10" s="60" customFormat="1">
      <c r="A46" s="106"/>
      <c r="B46" s="107"/>
      <c r="C46" s="107"/>
      <c r="D46" s="108"/>
      <c r="E46" s="107"/>
      <c r="F46" s="107"/>
      <c r="G46" s="108"/>
      <c r="H46" s="109"/>
      <c r="I46" s="110"/>
    </row>
    <row r="47" spans="1:10">
      <c r="A47" s="40"/>
      <c r="B47" s="40"/>
      <c r="C47" s="44"/>
      <c r="D47" s="44"/>
      <c r="E47" s="44"/>
      <c r="F47" s="44"/>
      <c r="G47" s="44"/>
      <c r="H47" s="44"/>
      <c r="I47" s="44"/>
      <c r="J47" s="33"/>
    </row>
    <row r="48" spans="1:10" ht="26.4">
      <c r="A48" s="166"/>
      <c r="B48" s="166" t="s">
        <v>50</v>
      </c>
      <c r="C48" s="167" t="s">
        <v>55</v>
      </c>
      <c r="D48" s="168" t="s">
        <v>56</v>
      </c>
      <c r="E48" s="44"/>
      <c r="F48" s="44"/>
      <c r="G48" s="44"/>
      <c r="H48" s="33"/>
      <c r="I48" s="1"/>
      <c r="J48" s="1"/>
    </row>
    <row r="49" spans="1:10">
      <c r="A49" s="166">
        <f>A4</f>
        <v>1</v>
      </c>
      <c r="B49" s="168">
        <f>B4</f>
        <v>0</v>
      </c>
      <c r="C49" s="168">
        <f t="shared" ref="C49:C54" si="4">C38+C30+C22+C14</f>
        <v>0</v>
      </c>
      <c r="D49" s="35" t="e">
        <f t="shared" ref="D49:D55" si="5">C49/$C$55</f>
        <v>#DIV/0!</v>
      </c>
      <c r="E49" s="44"/>
      <c r="F49" s="44"/>
      <c r="G49" s="44"/>
      <c r="H49" s="33"/>
      <c r="I49" s="1"/>
      <c r="J49" s="1"/>
    </row>
    <row r="50" spans="1:10">
      <c r="A50" s="166">
        <f t="shared" ref="A50:B54" si="6">A5</f>
        <v>2</v>
      </c>
      <c r="B50" s="168">
        <f t="shared" si="6"/>
        <v>0</v>
      </c>
      <c r="C50" s="168">
        <f t="shared" si="4"/>
        <v>0</v>
      </c>
      <c r="D50" s="35" t="e">
        <f t="shared" si="5"/>
        <v>#DIV/0!</v>
      </c>
      <c r="E50" s="44"/>
      <c r="F50" s="44"/>
      <c r="G50" s="44"/>
      <c r="H50" s="33"/>
      <c r="I50" s="1"/>
      <c r="J50" s="1"/>
    </row>
    <row r="51" spans="1:10">
      <c r="A51" s="166">
        <f t="shared" si="6"/>
        <v>3</v>
      </c>
      <c r="B51" s="168">
        <f t="shared" si="6"/>
        <v>0</v>
      </c>
      <c r="C51" s="168">
        <f t="shared" si="4"/>
        <v>0</v>
      </c>
      <c r="D51" s="35" t="e">
        <f t="shared" si="5"/>
        <v>#DIV/0!</v>
      </c>
      <c r="E51" s="44"/>
      <c r="F51" s="44"/>
      <c r="G51" s="44"/>
      <c r="H51" s="33"/>
      <c r="I51" s="1"/>
      <c r="J51" s="1"/>
    </row>
    <row r="52" spans="1:10">
      <c r="A52" s="166">
        <f t="shared" si="6"/>
        <v>4</v>
      </c>
      <c r="B52" s="168">
        <f t="shared" si="6"/>
        <v>0</v>
      </c>
      <c r="C52" s="168">
        <f t="shared" si="4"/>
        <v>0</v>
      </c>
      <c r="D52" s="35" t="e">
        <f t="shared" si="5"/>
        <v>#DIV/0!</v>
      </c>
      <c r="E52" s="44"/>
      <c r="F52" s="44"/>
      <c r="G52" s="44"/>
      <c r="H52" s="33"/>
      <c r="I52" s="1"/>
      <c r="J52" s="1"/>
    </row>
    <row r="53" spans="1:10">
      <c r="A53" s="166">
        <f t="shared" si="6"/>
        <v>5</v>
      </c>
      <c r="B53" s="168">
        <f t="shared" si="6"/>
        <v>0</v>
      </c>
      <c r="C53" s="168">
        <f t="shared" si="4"/>
        <v>0</v>
      </c>
      <c r="D53" s="35" t="e">
        <f t="shared" si="5"/>
        <v>#DIV/0!</v>
      </c>
      <c r="E53" s="44"/>
      <c r="F53" s="44"/>
      <c r="G53" s="44"/>
      <c r="H53" s="33"/>
      <c r="I53" s="1"/>
      <c r="J53" s="1"/>
    </row>
    <row r="54" spans="1:10">
      <c r="A54" s="166">
        <f t="shared" si="6"/>
        <v>6</v>
      </c>
      <c r="B54" s="168">
        <f t="shared" si="6"/>
        <v>0</v>
      </c>
      <c r="C54" s="168">
        <f t="shared" si="4"/>
        <v>0</v>
      </c>
      <c r="D54" s="35" t="e">
        <f t="shared" si="5"/>
        <v>#DIV/0!</v>
      </c>
      <c r="E54" s="44"/>
      <c r="F54" s="44"/>
      <c r="G54" s="44"/>
      <c r="H54" s="33"/>
      <c r="I54" s="1"/>
      <c r="J54" s="1"/>
    </row>
    <row r="55" spans="1:10">
      <c r="A55" s="166"/>
      <c r="B55" s="166" t="s">
        <v>51</v>
      </c>
      <c r="C55" s="168">
        <f>SUM(C49:C54)</f>
        <v>0</v>
      </c>
      <c r="D55" s="35" t="e">
        <f t="shared" si="5"/>
        <v>#DIV/0!</v>
      </c>
      <c r="E55" s="44"/>
      <c r="F55" s="44"/>
      <c r="G55" s="44"/>
      <c r="H55" s="33"/>
      <c r="I55" s="1"/>
      <c r="J55" s="1"/>
    </row>
    <row r="56" spans="1:10">
      <c r="A56" s="40"/>
      <c r="B56" s="40"/>
      <c r="C56" s="44"/>
      <c r="D56" s="44"/>
      <c r="E56" s="44"/>
      <c r="F56" s="44"/>
      <c r="G56" s="44"/>
      <c r="H56" s="44"/>
      <c r="I56" s="44"/>
      <c r="J56" s="33"/>
    </row>
    <row r="57" spans="1:10">
      <c r="A57" s="40"/>
      <c r="B57" s="40"/>
      <c r="C57" s="44"/>
      <c r="D57" s="44"/>
      <c r="E57" s="44"/>
      <c r="F57" s="44"/>
      <c r="G57" s="44"/>
      <c r="H57" s="44"/>
      <c r="I57" s="44"/>
      <c r="J57" s="33"/>
    </row>
    <row r="58" spans="1:10">
      <c r="C58" s="4"/>
      <c r="D58" s="4"/>
      <c r="F58" s="4"/>
      <c r="G58" s="4"/>
    </row>
    <row r="59" spans="1:10">
      <c r="C59" s="4"/>
      <c r="D59" s="4"/>
      <c r="F59" s="4"/>
      <c r="G59" s="4"/>
    </row>
  </sheetData>
  <sheetProtection password="C823" sheet="1" objects="1" scenarios="1" selectLockedCells="1"/>
  <mergeCells count="4">
    <mergeCell ref="A10:E10"/>
    <mergeCell ref="B2:I2"/>
    <mergeCell ref="D3:E3"/>
    <mergeCell ref="H3:I3"/>
  </mergeCells>
  <pageMargins left="0.78740157480314965" right="0.78740157480314965" top="0.61" bottom="0.72" header="0.44" footer="0.31"/>
  <pageSetup paperSize="9" scale="55" fitToHeight="100" orientation="portrait" horizontalDpi="300" verticalDpi="300" r:id="rId1"/>
  <headerFooter alignWithMargins="0">
    <oddFooter>&amp;L&amp;"Arial,Kursiv"&amp;8&amp;F&amp;C&amp;"Arial,Kursiv"&amp;8&amp;A&amp;R&amp;"Arial,Kursiv"&amp;P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1"/>
  <sheetViews>
    <sheetView topLeftCell="A50" workbookViewId="0">
      <selection activeCell="C60" sqref="C60"/>
    </sheetView>
  </sheetViews>
  <sheetFormatPr defaultColWidth="11.44140625" defaultRowHeight="13.2"/>
  <cols>
    <col min="1" max="1" width="8.109375" style="40" customWidth="1"/>
    <col min="2" max="2" width="46.33203125" style="40" customWidth="1"/>
    <col min="3" max="3" width="13.33203125" style="40" customWidth="1"/>
    <col min="4" max="4" width="13" style="40" customWidth="1"/>
    <col min="5" max="5" width="13" style="44" customWidth="1"/>
    <col min="6" max="6" width="14" style="40" customWidth="1"/>
    <col min="7" max="7" width="13.44140625" style="40" customWidth="1"/>
    <col min="8" max="8" width="13.109375" style="44" customWidth="1"/>
    <col min="9" max="9" width="13.33203125" style="44" customWidth="1"/>
    <col min="10" max="10" width="11.44140625" style="33"/>
    <col min="11" max="16384" width="11.44140625" style="17"/>
  </cols>
  <sheetData>
    <row r="1" spans="1:10" ht="21.75" customHeight="1">
      <c r="A1" s="74" t="s">
        <v>95</v>
      </c>
    </row>
    <row r="2" spans="1:10" s="96" customFormat="1" ht="24" customHeight="1">
      <c r="A2" s="11" t="s">
        <v>49</v>
      </c>
      <c r="B2" s="203">
        <f>'Partner 1'!B2</f>
        <v>0</v>
      </c>
      <c r="C2" s="204"/>
      <c r="D2" s="204"/>
      <c r="E2" s="204"/>
      <c r="F2" s="204"/>
      <c r="G2" s="204"/>
      <c r="H2" s="204"/>
      <c r="I2" s="204"/>
      <c r="J2" s="32"/>
    </row>
    <row r="3" spans="1:10" s="96" customFormat="1" ht="30.75" customHeight="1">
      <c r="A3" s="12"/>
      <c r="B3" s="43" t="s">
        <v>53</v>
      </c>
      <c r="C3" s="43" t="s">
        <v>98</v>
      </c>
      <c r="D3" s="205" t="s">
        <v>97</v>
      </c>
      <c r="E3" s="206"/>
      <c r="F3" s="63">
        <f>'Partner 1'!F3</f>
        <v>0</v>
      </c>
      <c r="G3" s="94" t="s">
        <v>123</v>
      </c>
      <c r="H3" s="207">
        <f>'Partner 1'!H3</f>
        <v>0</v>
      </c>
      <c r="I3" s="207"/>
      <c r="J3" s="32"/>
    </row>
    <row r="4" spans="1:10" s="96" customFormat="1" ht="18.75" customHeight="1">
      <c r="A4" s="95">
        <f>'Budget (Costs)'!A8</f>
        <v>5</v>
      </c>
      <c r="B4" s="173"/>
      <c r="C4" s="173"/>
      <c r="D4" s="43"/>
      <c r="E4" s="43"/>
      <c r="F4" s="43"/>
      <c r="G4" s="43"/>
      <c r="H4" s="43"/>
      <c r="I4" s="43"/>
      <c r="J4" s="32"/>
    </row>
    <row r="5" spans="1:10" s="96" customFormat="1" ht="45" customHeight="1" thickBot="1">
      <c r="A5" s="201" t="s">
        <v>45</v>
      </c>
      <c r="B5" s="202"/>
      <c r="C5" s="202"/>
      <c r="D5" s="202"/>
      <c r="E5" s="202"/>
      <c r="F5" s="13"/>
      <c r="G5" s="13"/>
      <c r="H5" s="13"/>
      <c r="I5" s="13"/>
      <c r="J5" s="32"/>
    </row>
    <row r="6" spans="1:10" ht="53.25" customHeight="1">
      <c r="A6" s="14" t="s">
        <v>0</v>
      </c>
      <c r="B6" s="15" t="s">
        <v>1</v>
      </c>
      <c r="C6" s="14" t="s">
        <v>57</v>
      </c>
      <c r="D6" s="15" t="s">
        <v>124</v>
      </c>
      <c r="E6" s="16" t="s">
        <v>165</v>
      </c>
      <c r="F6" s="33"/>
      <c r="G6" s="17"/>
      <c r="H6" s="17"/>
      <c r="I6" s="17"/>
      <c r="J6" s="17"/>
    </row>
    <row r="7" spans="1:10" s="97" customFormat="1" ht="15" customHeight="1">
      <c r="A7" s="29"/>
      <c r="B7" s="30"/>
      <c r="C7" s="29"/>
      <c r="D7" s="30"/>
      <c r="E7" s="36"/>
      <c r="F7" s="34"/>
    </row>
    <row r="8" spans="1:10">
      <c r="A8" s="18" t="s">
        <v>2</v>
      </c>
      <c r="B8" s="19" t="s">
        <v>37</v>
      </c>
      <c r="C8" s="20"/>
      <c r="D8" s="181"/>
      <c r="E8" s="21">
        <f>E9</f>
        <v>0</v>
      </c>
      <c r="F8" s="35" t="e">
        <f>E8/$E$53</f>
        <v>#DIV/0!</v>
      </c>
      <c r="G8" s="17"/>
      <c r="H8" s="17"/>
      <c r="I8" s="17"/>
      <c r="J8" s="17"/>
    </row>
    <row r="9" spans="1:10">
      <c r="A9" s="23" t="str">
        <f>"A"&amp;$A$4</f>
        <v>A5</v>
      </c>
      <c r="B9" s="179">
        <f>B4</f>
        <v>0</v>
      </c>
      <c r="C9" s="24"/>
      <c r="D9" s="182"/>
      <c r="E9" s="25">
        <f>SUM(E10:E17)</f>
        <v>0</v>
      </c>
      <c r="F9" s="22"/>
      <c r="G9" s="17"/>
      <c r="H9" s="17"/>
      <c r="I9" s="17"/>
      <c r="J9" s="17"/>
    </row>
    <row r="10" spans="1:10">
      <c r="A10" s="132" t="str">
        <f>"A"&amp;$A$4&amp;"01"</f>
        <v>A501</v>
      </c>
      <c r="B10" s="10" t="s">
        <v>20</v>
      </c>
      <c r="C10" s="159">
        <v>0</v>
      </c>
      <c r="D10" s="159">
        <v>0</v>
      </c>
      <c r="E10" s="188">
        <f t="shared" ref="E10:E17" si="0">C10*D10</f>
        <v>0</v>
      </c>
      <c r="F10" s="59"/>
      <c r="G10" s="17"/>
      <c r="H10" s="17"/>
      <c r="I10" s="17"/>
      <c r="J10" s="17"/>
    </row>
    <row r="11" spans="1:10">
      <c r="A11" s="132" t="str">
        <f>"A"&amp;$A$4&amp;"02"</f>
        <v>A502</v>
      </c>
      <c r="B11" s="10" t="s">
        <v>20</v>
      </c>
      <c r="C11" s="159">
        <v>0</v>
      </c>
      <c r="D11" s="159">
        <v>0</v>
      </c>
      <c r="E11" s="188">
        <f t="shared" si="0"/>
        <v>0</v>
      </c>
      <c r="F11" s="33"/>
      <c r="G11" s="17"/>
      <c r="H11" s="17"/>
      <c r="I11" s="17"/>
      <c r="J11" s="17"/>
    </row>
    <row r="12" spans="1:10">
      <c r="A12" s="132" t="str">
        <f>"A"&amp;$A$4&amp;"03"</f>
        <v>A503</v>
      </c>
      <c r="B12" s="10" t="s">
        <v>20</v>
      </c>
      <c r="C12" s="159">
        <v>0</v>
      </c>
      <c r="D12" s="159">
        <v>0</v>
      </c>
      <c r="E12" s="188">
        <f t="shared" si="0"/>
        <v>0</v>
      </c>
      <c r="F12" s="33"/>
      <c r="G12" s="17"/>
      <c r="H12" s="17"/>
      <c r="I12" s="17"/>
      <c r="J12" s="17"/>
    </row>
    <row r="13" spans="1:10">
      <c r="A13" s="132" t="str">
        <f>"A"&amp;$A$4&amp;"04"</f>
        <v>A504</v>
      </c>
      <c r="B13" s="10" t="s">
        <v>20</v>
      </c>
      <c r="C13" s="159">
        <v>0</v>
      </c>
      <c r="D13" s="159">
        <v>0</v>
      </c>
      <c r="E13" s="188">
        <f t="shared" si="0"/>
        <v>0</v>
      </c>
      <c r="F13" s="33"/>
      <c r="G13" s="17"/>
      <c r="H13" s="17"/>
      <c r="I13" s="17"/>
      <c r="J13" s="17"/>
    </row>
    <row r="14" spans="1:10">
      <c r="A14" s="132" t="str">
        <f>"A"&amp;$A$4&amp;"05"</f>
        <v>A505</v>
      </c>
      <c r="B14" s="10" t="s">
        <v>20</v>
      </c>
      <c r="C14" s="159">
        <v>0</v>
      </c>
      <c r="D14" s="159">
        <v>0</v>
      </c>
      <c r="E14" s="188">
        <f t="shared" si="0"/>
        <v>0</v>
      </c>
      <c r="F14" s="33"/>
      <c r="G14" s="17"/>
      <c r="H14" s="17"/>
      <c r="I14" s="17"/>
      <c r="J14" s="17"/>
    </row>
    <row r="15" spans="1:10">
      <c r="A15" s="132" t="str">
        <f>"A"&amp;$A$4&amp;"06"</f>
        <v>A506</v>
      </c>
      <c r="B15" s="10" t="s">
        <v>20</v>
      </c>
      <c r="C15" s="159">
        <v>0</v>
      </c>
      <c r="D15" s="159">
        <v>0</v>
      </c>
      <c r="E15" s="188">
        <f t="shared" si="0"/>
        <v>0</v>
      </c>
      <c r="F15" s="33"/>
      <c r="G15" s="17"/>
      <c r="H15" s="17"/>
      <c r="I15" s="17"/>
      <c r="J15" s="17"/>
    </row>
    <row r="16" spans="1:10">
      <c r="A16" s="132" t="str">
        <f>"A"&amp;$A$4&amp;"07"</f>
        <v>A507</v>
      </c>
      <c r="B16" s="10" t="s">
        <v>20</v>
      </c>
      <c r="C16" s="159">
        <v>0</v>
      </c>
      <c r="D16" s="159">
        <v>0</v>
      </c>
      <c r="E16" s="188">
        <f t="shared" si="0"/>
        <v>0</v>
      </c>
      <c r="F16" s="33"/>
      <c r="G16" s="17"/>
      <c r="H16" s="17"/>
      <c r="I16" s="17"/>
      <c r="J16" s="17"/>
    </row>
    <row r="17" spans="1:10">
      <c r="A17" s="132" t="str">
        <f>"A"&amp;$A$4&amp;"08"</f>
        <v>A508</v>
      </c>
      <c r="B17" s="10" t="s">
        <v>20</v>
      </c>
      <c r="C17" s="159">
        <v>0</v>
      </c>
      <c r="D17" s="159">
        <v>0</v>
      </c>
      <c r="E17" s="188">
        <f t="shared" si="0"/>
        <v>0</v>
      </c>
      <c r="F17" s="33"/>
      <c r="G17" s="17"/>
      <c r="H17" s="17"/>
      <c r="I17" s="17"/>
      <c r="J17" s="17"/>
    </row>
    <row r="18" spans="1:10">
      <c r="A18" s="28"/>
      <c r="B18" s="98"/>
      <c r="C18" s="99"/>
      <c r="D18" s="183"/>
      <c r="E18" s="188"/>
      <c r="F18" s="33"/>
      <c r="G18" s="17"/>
      <c r="H18" s="17"/>
      <c r="I18" s="17"/>
      <c r="J18" s="17"/>
    </row>
    <row r="19" spans="1:10">
      <c r="A19" s="18" t="s">
        <v>7</v>
      </c>
      <c r="B19" s="19" t="s">
        <v>38</v>
      </c>
      <c r="C19" s="20"/>
      <c r="D19" s="181"/>
      <c r="E19" s="21">
        <f>E20</f>
        <v>0</v>
      </c>
      <c r="F19" s="35" t="e">
        <f>E19/$E$53</f>
        <v>#DIV/0!</v>
      </c>
      <c r="G19" s="17"/>
      <c r="H19" s="17"/>
      <c r="I19" s="17"/>
      <c r="J19" s="17"/>
    </row>
    <row r="20" spans="1:10">
      <c r="A20" s="23" t="str">
        <f>"B"&amp;$A$4</f>
        <v>B5</v>
      </c>
      <c r="B20" s="179">
        <f>B4</f>
        <v>0</v>
      </c>
      <c r="C20" s="24"/>
      <c r="D20" s="182"/>
      <c r="E20" s="25">
        <f>SUM(E21:E28)</f>
        <v>0</v>
      </c>
      <c r="F20" s="22"/>
      <c r="G20" s="17"/>
      <c r="H20" s="17"/>
      <c r="I20" s="17"/>
      <c r="J20" s="17"/>
    </row>
    <row r="21" spans="1:10">
      <c r="A21" s="132" t="str">
        <f>"B"&amp;$A$4&amp;"01"</f>
        <v>B501</v>
      </c>
      <c r="B21" s="10" t="s">
        <v>20</v>
      </c>
      <c r="C21" s="159">
        <v>0</v>
      </c>
      <c r="D21" s="159">
        <v>0</v>
      </c>
      <c r="E21" s="188">
        <f>C21*D21</f>
        <v>0</v>
      </c>
      <c r="F21" s="33"/>
      <c r="G21" s="17"/>
      <c r="H21" s="17"/>
      <c r="I21" s="17"/>
      <c r="J21" s="17"/>
    </row>
    <row r="22" spans="1:10">
      <c r="A22" s="132" t="str">
        <f>"B"&amp;$A$4&amp;"02"</f>
        <v>B502</v>
      </c>
      <c r="B22" s="10" t="s">
        <v>20</v>
      </c>
      <c r="C22" s="159">
        <v>0</v>
      </c>
      <c r="D22" s="159">
        <v>0</v>
      </c>
      <c r="E22" s="188">
        <f t="shared" ref="E22:E28" si="1">C22*D22</f>
        <v>0</v>
      </c>
      <c r="F22" s="33"/>
      <c r="G22" s="17"/>
      <c r="H22" s="17"/>
      <c r="I22" s="17"/>
      <c r="J22" s="17"/>
    </row>
    <row r="23" spans="1:10">
      <c r="A23" s="132" t="str">
        <f>"B"&amp;$A$4&amp;"03"</f>
        <v>B503</v>
      </c>
      <c r="B23" s="10" t="s">
        <v>20</v>
      </c>
      <c r="C23" s="159">
        <v>0</v>
      </c>
      <c r="D23" s="159">
        <v>0</v>
      </c>
      <c r="E23" s="188">
        <f t="shared" si="1"/>
        <v>0</v>
      </c>
      <c r="F23" s="33"/>
      <c r="G23" s="17"/>
      <c r="H23" s="17"/>
      <c r="I23" s="17"/>
      <c r="J23" s="17"/>
    </row>
    <row r="24" spans="1:10">
      <c r="A24" s="132" t="str">
        <f>"B"&amp;$A$4&amp;"04"</f>
        <v>B504</v>
      </c>
      <c r="B24" s="10" t="s">
        <v>20</v>
      </c>
      <c r="C24" s="159">
        <v>0</v>
      </c>
      <c r="D24" s="159">
        <v>0</v>
      </c>
      <c r="E24" s="188">
        <f t="shared" si="1"/>
        <v>0</v>
      </c>
      <c r="F24" s="33"/>
      <c r="G24" s="17"/>
      <c r="H24" s="17"/>
      <c r="I24" s="17"/>
      <c r="J24" s="17"/>
    </row>
    <row r="25" spans="1:10">
      <c r="A25" s="132" t="str">
        <f>"B"&amp;$A$4&amp;"05"</f>
        <v>B505</v>
      </c>
      <c r="B25" s="10" t="s">
        <v>20</v>
      </c>
      <c r="C25" s="159">
        <v>0</v>
      </c>
      <c r="D25" s="159">
        <v>0</v>
      </c>
      <c r="E25" s="188">
        <f t="shared" si="1"/>
        <v>0</v>
      </c>
      <c r="F25" s="33"/>
      <c r="G25" s="17"/>
      <c r="H25" s="17"/>
      <c r="I25" s="17"/>
      <c r="J25" s="17"/>
    </row>
    <row r="26" spans="1:10">
      <c r="A26" s="132" t="str">
        <f>"B"&amp;$A$4&amp;"06"</f>
        <v>B506</v>
      </c>
      <c r="B26" s="10" t="s">
        <v>20</v>
      </c>
      <c r="C26" s="159">
        <v>0</v>
      </c>
      <c r="D26" s="159">
        <v>0</v>
      </c>
      <c r="E26" s="188">
        <f t="shared" si="1"/>
        <v>0</v>
      </c>
      <c r="F26" s="33"/>
      <c r="G26" s="17"/>
      <c r="H26" s="17"/>
      <c r="I26" s="17"/>
      <c r="J26" s="17"/>
    </row>
    <row r="27" spans="1:10">
      <c r="A27" s="132" t="str">
        <f>"B"&amp;$A$4&amp;"07"</f>
        <v>B507</v>
      </c>
      <c r="B27" s="10" t="s">
        <v>20</v>
      </c>
      <c r="C27" s="159">
        <v>0</v>
      </c>
      <c r="D27" s="159">
        <v>0</v>
      </c>
      <c r="E27" s="188">
        <f t="shared" si="1"/>
        <v>0</v>
      </c>
      <c r="F27" s="33"/>
      <c r="G27" s="17"/>
      <c r="H27" s="17"/>
      <c r="I27" s="17"/>
      <c r="J27" s="17"/>
    </row>
    <row r="28" spans="1:10">
      <c r="A28" s="132" t="str">
        <f>"B"&amp;$A$4&amp;"08"</f>
        <v>B508</v>
      </c>
      <c r="B28" s="10" t="s">
        <v>20</v>
      </c>
      <c r="C28" s="159">
        <v>0</v>
      </c>
      <c r="D28" s="159">
        <v>0</v>
      </c>
      <c r="E28" s="188">
        <f t="shared" si="1"/>
        <v>0</v>
      </c>
      <c r="F28" s="33"/>
      <c r="G28" s="17"/>
      <c r="H28" s="17"/>
      <c r="I28" s="17"/>
      <c r="J28" s="17"/>
    </row>
    <row r="29" spans="1:10" s="97" customFormat="1">
      <c r="A29" s="28"/>
      <c r="B29" s="98"/>
      <c r="C29" s="99"/>
      <c r="D29" s="183"/>
      <c r="E29" s="188"/>
      <c r="F29" s="34"/>
    </row>
    <row r="30" spans="1:10">
      <c r="A30" s="18" t="s">
        <v>8</v>
      </c>
      <c r="B30" s="19" t="s">
        <v>39</v>
      </c>
      <c r="C30" s="20"/>
      <c r="D30" s="181"/>
      <c r="E30" s="21">
        <f>E31</f>
        <v>0</v>
      </c>
      <c r="F30" s="35" t="e">
        <f>E30/$E$53</f>
        <v>#DIV/0!</v>
      </c>
      <c r="G30" s="17"/>
      <c r="H30" s="17"/>
      <c r="I30" s="17"/>
      <c r="J30" s="17"/>
    </row>
    <row r="31" spans="1:10">
      <c r="A31" s="23" t="str">
        <f>"C"&amp;$A$4</f>
        <v>C5</v>
      </c>
      <c r="B31" s="179">
        <f>B4</f>
        <v>0</v>
      </c>
      <c r="C31" s="24"/>
      <c r="D31" s="182"/>
      <c r="E31" s="25">
        <f>SUM(E32:E39)</f>
        <v>0</v>
      </c>
      <c r="F31" s="22"/>
      <c r="G31" s="17"/>
      <c r="H31" s="17"/>
      <c r="I31" s="17"/>
      <c r="J31" s="17"/>
    </row>
    <row r="32" spans="1:10">
      <c r="A32" s="132" t="str">
        <f>"C"&amp;$A$4&amp;"01"</f>
        <v>C501</v>
      </c>
      <c r="B32" s="10" t="s">
        <v>20</v>
      </c>
      <c r="C32" s="159">
        <v>0</v>
      </c>
      <c r="D32" s="159">
        <v>0</v>
      </c>
      <c r="E32" s="188">
        <f>C32*D32</f>
        <v>0</v>
      </c>
      <c r="F32" s="33"/>
      <c r="G32" s="17"/>
      <c r="H32" s="17"/>
      <c r="I32" s="17"/>
      <c r="J32" s="17"/>
    </row>
    <row r="33" spans="1:10">
      <c r="A33" s="132" t="str">
        <f>"C"&amp;$A$4&amp;"02"</f>
        <v>C502</v>
      </c>
      <c r="B33" s="10" t="s">
        <v>20</v>
      </c>
      <c r="C33" s="159">
        <v>0</v>
      </c>
      <c r="D33" s="159">
        <v>0</v>
      </c>
      <c r="E33" s="188">
        <f t="shared" ref="E33:E39" si="2">C33*D33</f>
        <v>0</v>
      </c>
      <c r="F33" s="33"/>
      <c r="G33" s="17"/>
      <c r="H33" s="17"/>
      <c r="I33" s="17"/>
      <c r="J33" s="17"/>
    </row>
    <row r="34" spans="1:10">
      <c r="A34" s="132" t="str">
        <f>"C"&amp;$A$4&amp;"03"</f>
        <v>C503</v>
      </c>
      <c r="B34" s="10" t="s">
        <v>20</v>
      </c>
      <c r="C34" s="159">
        <v>0</v>
      </c>
      <c r="D34" s="159">
        <v>0</v>
      </c>
      <c r="E34" s="188">
        <f t="shared" si="2"/>
        <v>0</v>
      </c>
      <c r="F34" s="33"/>
      <c r="G34" s="17"/>
      <c r="H34" s="17"/>
      <c r="I34" s="17"/>
      <c r="J34" s="17"/>
    </row>
    <row r="35" spans="1:10">
      <c r="A35" s="132" t="str">
        <f>"C"&amp;$A$4&amp;"04"</f>
        <v>C504</v>
      </c>
      <c r="B35" s="10" t="s">
        <v>20</v>
      </c>
      <c r="C35" s="159">
        <v>0</v>
      </c>
      <c r="D35" s="159">
        <v>0</v>
      </c>
      <c r="E35" s="188">
        <f t="shared" si="2"/>
        <v>0</v>
      </c>
      <c r="F35" s="33"/>
      <c r="G35" s="17"/>
      <c r="H35" s="17"/>
      <c r="I35" s="17"/>
      <c r="J35" s="17"/>
    </row>
    <row r="36" spans="1:10">
      <c r="A36" s="132" t="str">
        <f>"C"&amp;$A$4&amp;"05"</f>
        <v>C505</v>
      </c>
      <c r="B36" s="10" t="s">
        <v>20</v>
      </c>
      <c r="C36" s="159">
        <v>0</v>
      </c>
      <c r="D36" s="159">
        <v>0</v>
      </c>
      <c r="E36" s="188">
        <f t="shared" si="2"/>
        <v>0</v>
      </c>
      <c r="F36" s="33"/>
      <c r="G36" s="17"/>
      <c r="H36" s="17"/>
      <c r="I36" s="17"/>
      <c r="J36" s="17"/>
    </row>
    <row r="37" spans="1:10">
      <c r="A37" s="132" t="str">
        <f>"C"&amp;$A$4&amp;"06"</f>
        <v>C506</v>
      </c>
      <c r="B37" s="10" t="s">
        <v>20</v>
      </c>
      <c r="C37" s="159">
        <v>0</v>
      </c>
      <c r="D37" s="159">
        <v>0</v>
      </c>
      <c r="E37" s="188">
        <f t="shared" si="2"/>
        <v>0</v>
      </c>
      <c r="F37" s="33"/>
      <c r="G37" s="17"/>
      <c r="H37" s="17"/>
      <c r="I37" s="17"/>
      <c r="J37" s="17"/>
    </row>
    <row r="38" spans="1:10">
      <c r="A38" s="132" t="str">
        <f>"C"&amp;$A$4&amp;"07"</f>
        <v>C507</v>
      </c>
      <c r="B38" s="10" t="s">
        <v>20</v>
      </c>
      <c r="C38" s="159">
        <v>0</v>
      </c>
      <c r="D38" s="159">
        <v>0</v>
      </c>
      <c r="E38" s="188">
        <f t="shared" si="2"/>
        <v>0</v>
      </c>
      <c r="F38" s="33"/>
      <c r="G38" s="17"/>
      <c r="H38" s="17"/>
      <c r="I38" s="17"/>
      <c r="J38" s="17"/>
    </row>
    <row r="39" spans="1:10">
      <c r="A39" s="132" t="str">
        <f>"C"&amp;$A$4&amp;"08"</f>
        <v>C508</v>
      </c>
      <c r="B39" s="10" t="s">
        <v>20</v>
      </c>
      <c r="C39" s="159">
        <v>0</v>
      </c>
      <c r="D39" s="159">
        <v>0</v>
      </c>
      <c r="E39" s="188">
        <f t="shared" si="2"/>
        <v>0</v>
      </c>
      <c r="F39" s="33"/>
      <c r="G39" s="17"/>
      <c r="H39" s="17"/>
      <c r="I39" s="17"/>
      <c r="J39" s="17"/>
    </row>
    <row r="40" spans="1:10" s="97" customFormat="1">
      <c r="A40" s="28"/>
      <c r="B40" s="98"/>
      <c r="C40" s="99"/>
      <c r="D40" s="183"/>
      <c r="E40" s="188"/>
      <c r="F40" s="34"/>
    </row>
    <row r="41" spans="1:10">
      <c r="A41" s="26" t="s">
        <v>11</v>
      </c>
      <c r="B41" s="139" t="s">
        <v>40</v>
      </c>
      <c r="C41" s="27"/>
      <c r="D41" s="184"/>
      <c r="E41" s="189">
        <f>E42</f>
        <v>0</v>
      </c>
      <c r="F41" s="35" t="e">
        <f>E41/$E$53</f>
        <v>#DIV/0!</v>
      </c>
      <c r="G41" s="17"/>
      <c r="H41" s="17"/>
      <c r="I41" s="17"/>
      <c r="J41" s="17"/>
    </row>
    <row r="42" spans="1:10">
      <c r="A42" s="23" t="str">
        <f>"D"&amp;$A$4</f>
        <v>D5</v>
      </c>
      <c r="B42" s="179">
        <f>B4</f>
        <v>0</v>
      </c>
      <c r="C42" s="24"/>
      <c r="D42" s="182"/>
      <c r="E42" s="25">
        <f>SUM(E43:E51)</f>
        <v>0</v>
      </c>
      <c r="F42" s="22"/>
      <c r="G42" s="17"/>
      <c r="H42" s="17"/>
      <c r="I42" s="17"/>
      <c r="J42" s="17"/>
    </row>
    <row r="43" spans="1:10">
      <c r="A43" s="132" t="str">
        <f>"D"&amp;$A$4&amp;"01"</f>
        <v>D501</v>
      </c>
      <c r="B43" s="160" t="s">
        <v>48</v>
      </c>
      <c r="C43" s="161">
        <v>0</v>
      </c>
      <c r="D43" s="185">
        <v>0</v>
      </c>
      <c r="E43" s="188">
        <f t="shared" ref="E43:E51" si="3">C43*D43</f>
        <v>0</v>
      </c>
      <c r="F43" s="33"/>
      <c r="G43" s="17"/>
      <c r="H43" s="17"/>
      <c r="I43" s="17"/>
      <c r="J43" s="17"/>
    </row>
    <row r="44" spans="1:10">
      <c r="A44" s="132" t="str">
        <f>"D"&amp;$A$4&amp;"02"</f>
        <v>D502</v>
      </c>
      <c r="B44" s="160" t="s">
        <v>48</v>
      </c>
      <c r="C44" s="161">
        <v>0</v>
      </c>
      <c r="D44" s="185">
        <v>0</v>
      </c>
      <c r="E44" s="188">
        <f t="shared" si="3"/>
        <v>0</v>
      </c>
      <c r="F44" s="33"/>
      <c r="G44" s="17"/>
      <c r="H44" s="17"/>
      <c r="I44" s="17"/>
      <c r="J44" s="17"/>
    </row>
    <row r="45" spans="1:10">
      <c r="A45" s="132" t="str">
        <f>"D"&amp;$A$4&amp;"03"</f>
        <v>D503</v>
      </c>
      <c r="B45" s="160" t="s">
        <v>48</v>
      </c>
      <c r="C45" s="161">
        <v>0</v>
      </c>
      <c r="D45" s="185">
        <v>0</v>
      </c>
      <c r="E45" s="188">
        <f t="shared" si="3"/>
        <v>0</v>
      </c>
      <c r="F45" s="33"/>
      <c r="G45" s="17"/>
      <c r="H45" s="17"/>
      <c r="I45" s="17"/>
      <c r="J45" s="17"/>
    </row>
    <row r="46" spans="1:10">
      <c r="A46" s="132" t="str">
        <f>"D"&amp;$A$4&amp;"04"</f>
        <v>D504</v>
      </c>
      <c r="B46" s="160" t="s">
        <v>48</v>
      </c>
      <c r="C46" s="161">
        <v>0</v>
      </c>
      <c r="D46" s="185">
        <v>0</v>
      </c>
      <c r="E46" s="188">
        <f t="shared" si="3"/>
        <v>0</v>
      </c>
      <c r="F46" s="33"/>
      <c r="G46" s="17"/>
      <c r="H46" s="17"/>
      <c r="I46" s="17"/>
      <c r="J46" s="17"/>
    </row>
    <row r="47" spans="1:10">
      <c r="A47" s="132" t="str">
        <f>"D"&amp;$A$4&amp;"05"</f>
        <v>D505</v>
      </c>
      <c r="B47" s="160" t="s">
        <v>48</v>
      </c>
      <c r="C47" s="161">
        <v>0</v>
      </c>
      <c r="D47" s="185">
        <v>0</v>
      </c>
      <c r="E47" s="188">
        <f t="shared" si="3"/>
        <v>0</v>
      </c>
      <c r="F47" s="33"/>
      <c r="G47" s="17"/>
      <c r="H47" s="17"/>
      <c r="I47" s="17"/>
      <c r="J47" s="17"/>
    </row>
    <row r="48" spans="1:10">
      <c r="A48" s="132" t="str">
        <f>"D"&amp;$A$4&amp;"06"</f>
        <v>D506</v>
      </c>
      <c r="B48" s="160" t="s">
        <v>48</v>
      </c>
      <c r="C48" s="161">
        <v>0</v>
      </c>
      <c r="D48" s="185">
        <v>0</v>
      </c>
      <c r="E48" s="188">
        <f t="shared" si="3"/>
        <v>0</v>
      </c>
      <c r="F48" s="33"/>
      <c r="G48" s="17"/>
      <c r="H48" s="17"/>
      <c r="I48" s="17"/>
      <c r="J48" s="17"/>
    </row>
    <row r="49" spans="1:10">
      <c r="A49" s="132" t="str">
        <f>"D"&amp;$A$4&amp;"07"</f>
        <v>D507</v>
      </c>
      <c r="B49" s="160" t="s">
        <v>48</v>
      </c>
      <c r="C49" s="161">
        <v>0</v>
      </c>
      <c r="D49" s="185">
        <v>0</v>
      </c>
      <c r="E49" s="188">
        <f t="shared" si="3"/>
        <v>0</v>
      </c>
      <c r="F49" s="33"/>
      <c r="G49" s="17"/>
      <c r="H49" s="17"/>
      <c r="I49" s="17"/>
      <c r="J49" s="17"/>
    </row>
    <row r="50" spans="1:10">
      <c r="A50" s="132" t="str">
        <f>"D"&amp;$A$4&amp;"09"</f>
        <v>D509</v>
      </c>
      <c r="B50" s="160" t="s">
        <v>48</v>
      </c>
      <c r="C50" s="161">
        <v>0</v>
      </c>
      <c r="D50" s="185">
        <v>0</v>
      </c>
      <c r="E50" s="188">
        <f t="shared" si="3"/>
        <v>0</v>
      </c>
      <c r="F50" s="33"/>
      <c r="G50" s="17"/>
      <c r="H50" s="17"/>
      <c r="I50" s="17"/>
      <c r="J50" s="17"/>
    </row>
    <row r="51" spans="1:10">
      <c r="A51" s="132" t="str">
        <f>"D"&amp;$A$4&amp;"08"</f>
        <v>D508</v>
      </c>
      <c r="B51" s="160" t="s">
        <v>48</v>
      </c>
      <c r="C51" s="161">
        <v>0</v>
      </c>
      <c r="D51" s="185">
        <v>0</v>
      </c>
      <c r="E51" s="188">
        <f t="shared" si="3"/>
        <v>0</v>
      </c>
      <c r="F51" s="33"/>
      <c r="G51" s="17"/>
      <c r="H51" s="17"/>
      <c r="I51" s="17"/>
      <c r="J51" s="17"/>
    </row>
    <row r="52" spans="1:10" s="97" customFormat="1">
      <c r="A52" s="100"/>
      <c r="B52" s="101"/>
      <c r="C52" s="102"/>
      <c r="D52" s="186"/>
      <c r="E52" s="188"/>
      <c r="F52" s="34"/>
    </row>
    <row r="53" spans="1:10" ht="14.4" thickBot="1">
      <c r="A53" s="103"/>
      <c r="B53" s="104" t="s">
        <v>41</v>
      </c>
      <c r="C53" s="105"/>
      <c r="D53" s="187"/>
      <c r="E53" s="190">
        <f>E41+E30+E19+E8</f>
        <v>0</v>
      </c>
      <c r="F53" s="35" t="e">
        <f>E53/$E$53</f>
        <v>#DIV/0!</v>
      </c>
      <c r="G53" s="17"/>
      <c r="H53" s="17"/>
      <c r="I53" s="17"/>
      <c r="J53" s="17"/>
    </row>
    <row r="54" spans="1:10" s="110" customFormat="1">
      <c r="A54" s="106"/>
      <c r="B54" s="107"/>
      <c r="C54" s="107"/>
      <c r="D54" s="107"/>
      <c r="E54" s="108"/>
    </row>
    <row r="56" spans="1:10" ht="18" thickBot="1">
      <c r="A56" s="122" t="s">
        <v>47</v>
      </c>
    </row>
    <row r="57" spans="1:10" ht="26.4">
      <c r="A57" s="45" t="s">
        <v>0</v>
      </c>
      <c r="B57" s="8" t="s">
        <v>14</v>
      </c>
      <c r="C57" s="8" t="s">
        <v>52</v>
      </c>
      <c r="D57" s="8" t="s">
        <v>46</v>
      </c>
      <c r="E57" s="9" t="s">
        <v>166</v>
      </c>
      <c r="G57" s="44"/>
      <c r="I57" s="33"/>
      <c r="J57" s="17"/>
    </row>
    <row r="58" spans="1:10" s="97" customFormat="1">
      <c r="A58" s="29"/>
      <c r="B58" s="37"/>
      <c r="C58" s="37"/>
      <c r="D58" s="37"/>
      <c r="E58" s="38"/>
      <c r="F58" s="41"/>
      <c r="G58" s="42"/>
      <c r="H58" s="42"/>
      <c r="I58" s="34"/>
    </row>
    <row r="59" spans="1:10" ht="13.8">
      <c r="A59" s="165" t="str">
        <f>"I"&amp;$A$4</f>
        <v>I5</v>
      </c>
      <c r="B59" s="113">
        <f>B4</f>
        <v>0</v>
      </c>
      <c r="C59" s="113"/>
      <c r="D59" s="112"/>
      <c r="E59" s="116"/>
    </row>
    <row r="60" spans="1:10">
      <c r="A60" s="132" t="str">
        <f>"I"&amp;$A$4&amp;"01"</f>
        <v>I501</v>
      </c>
      <c r="B60" s="164" t="s">
        <v>42</v>
      </c>
      <c r="C60" s="163"/>
      <c r="D60" s="163">
        <v>0</v>
      </c>
      <c r="E60" s="117">
        <f t="shared" ref="E60:E65" si="4">SUM(D60:D60)</f>
        <v>0</v>
      </c>
      <c r="F60" s="35" t="e">
        <f>E60/E67</f>
        <v>#DIV/0!</v>
      </c>
    </row>
    <row r="61" spans="1:10">
      <c r="A61" s="132" t="str">
        <f>"I"&amp;$A$4&amp;"02"</f>
        <v>I502</v>
      </c>
      <c r="B61" s="162" t="s">
        <v>126</v>
      </c>
      <c r="C61" s="163"/>
      <c r="D61" s="163">
        <v>0</v>
      </c>
      <c r="E61" s="117">
        <f t="shared" si="4"/>
        <v>0</v>
      </c>
    </row>
    <row r="62" spans="1:10">
      <c r="A62" s="132" t="str">
        <f>"I"&amp;$A$4&amp;"03"</f>
        <v>I503</v>
      </c>
      <c r="B62" s="162" t="s">
        <v>126</v>
      </c>
      <c r="C62" s="163"/>
      <c r="D62" s="163">
        <v>0</v>
      </c>
      <c r="E62" s="117">
        <f t="shared" si="4"/>
        <v>0</v>
      </c>
    </row>
    <row r="63" spans="1:10">
      <c r="A63" s="132" t="str">
        <f>"I"&amp;$A$4&amp;"04"</f>
        <v>I504</v>
      </c>
      <c r="B63" s="162" t="s">
        <v>126</v>
      </c>
      <c r="C63" s="163"/>
      <c r="D63" s="163">
        <v>0</v>
      </c>
      <c r="E63" s="117">
        <f t="shared" si="4"/>
        <v>0</v>
      </c>
    </row>
    <row r="64" spans="1:10">
      <c r="A64" s="132" t="str">
        <f>"I"&amp;$A$4&amp;"05"</f>
        <v>I505</v>
      </c>
      <c r="B64" s="162" t="s">
        <v>126</v>
      </c>
      <c r="C64" s="163"/>
      <c r="D64" s="163">
        <v>0</v>
      </c>
      <c r="E64" s="117">
        <f t="shared" si="4"/>
        <v>0</v>
      </c>
    </row>
    <row r="65" spans="1:10">
      <c r="A65" s="132" t="str">
        <f>"I"&amp;$A$4&amp;"06"</f>
        <v>I506</v>
      </c>
      <c r="B65" s="162" t="s">
        <v>126</v>
      </c>
      <c r="C65" s="163"/>
      <c r="D65" s="163">
        <v>0</v>
      </c>
      <c r="E65" s="117">
        <f t="shared" si="4"/>
        <v>0</v>
      </c>
    </row>
    <row r="66" spans="1:10">
      <c r="A66" s="114"/>
      <c r="B66" s="114"/>
      <c r="C66" s="114"/>
      <c r="D66" s="115"/>
      <c r="E66" s="117"/>
    </row>
    <row r="67" spans="1:10" ht="14.4" thickBot="1">
      <c r="A67" s="119"/>
      <c r="B67" s="119" t="s">
        <v>41</v>
      </c>
      <c r="C67" s="119"/>
      <c r="D67" s="120">
        <f>SUM(D59:D65)</f>
        <v>0</v>
      </c>
      <c r="E67" s="121">
        <f>SUM(E59:E65)</f>
        <v>0</v>
      </c>
    </row>
    <row r="68" spans="1:10">
      <c r="E68" s="40"/>
    </row>
    <row r="70" spans="1:10" ht="17.399999999999999" hidden="1">
      <c r="A70" s="122" t="str">
        <f>'RRPP Liquidity Plan'!A10:E10</f>
        <v>RRPP LIQUIDITY PLAN</v>
      </c>
    </row>
    <row r="71" spans="1:10" ht="13.5" hidden="1" customHeight="1" thickBot="1">
      <c r="A71" s="215" t="s">
        <v>116</v>
      </c>
      <c r="B71" s="213" t="s">
        <v>42</v>
      </c>
      <c r="C71" s="212" t="s">
        <v>103</v>
      </c>
      <c r="D71" s="212"/>
      <c r="E71" s="212"/>
      <c r="F71" s="212"/>
      <c r="G71" s="212"/>
      <c r="H71" s="212"/>
      <c r="I71" s="17"/>
      <c r="J71" s="17"/>
    </row>
    <row r="72" spans="1:10" s="77" customFormat="1" hidden="1">
      <c r="A72" s="216"/>
      <c r="B72" s="214"/>
      <c r="C72" s="210" t="s">
        <v>115</v>
      </c>
      <c r="D72" s="211"/>
      <c r="E72" s="210" t="s">
        <v>101</v>
      </c>
      <c r="F72" s="211"/>
      <c r="G72" s="210" t="s">
        <v>102</v>
      </c>
      <c r="H72" s="211"/>
    </row>
    <row r="73" spans="1:10" s="77" customFormat="1" hidden="1">
      <c r="A73" s="75"/>
      <c r="B73" s="76"/>
      <c r="C73" s="131"/>
      <c r="D73" s="123"/>
      <c r="E73" s="131"/>
      <c r="F73" s="123"/>
      <c r="G73" s="131"/>
      <c r="H73" s="123"/>
    </row>
    <row r="74" spans="1:10" s="77" customFormat="1" hidden="1">
      <c r="A74" s="124"/>
      <c r="B74" s="128">
        <f>B4</f>
        <v>0</v>
      </c>
      <c r="C74" s="125"/>
      <c r="D74" s="126"/>
      <c r="E74" s="125"/>
      <c r="F74" s="126"/>
      <c r="G74" s="125"/>
      <c r="H74" s="127"/>
    </row>
    <row r="75" spans="1:10" s="77" customFormat="1" hidden="1">
      <c r="A75" s="129">
        <v>1</v>
      </c>
      <c r="B75" s="130" t="s">
        <v>117</v>
      </c>
      <c r="C75" s="85">
        <f>SUMIF(F3, "&lt;=12", D67)*50%</f>
        <v>0</v>
      </c>
      <c r="D75" s="86" t="s">
        <v>104</v>
      </c>
      <c r="E75" s="85">
        <f>SUMIFS(D67, F3, "&gt;12", F3, "&lt;=18")*60%</f>
        <v>0</v>
      </c>
      <c r="F75" s="86" t="s">
        <v>107</v>
      </c>
      <c r="G75" s="85">
        <f>SUMIFS(D67, F3, "&gt;18", F3, "&lt;=24")*60%</f>
        <v>0</v>
      </c>
      <c r="H75" s="86" t="s">
        <v>107</v>
      </c>
    </row>
    <row r="76" spans="1:10" s="77" customFormat="1" hidden="1">
      <c r="A76" s="129">
        <v>2</v>
      </c>
      <c r="B76" s="130" t="s">
        <v>118</v>
      </c>
      <c r="C76" s="85">
        <f>SUMIF(F3, "&lt;=12", D67)*30%</f>
        <v>0</v>
      </c>
      <c r="D76" s="86" t="s">
        <v>105</v>
      </c>
      <c r="E76" s="85" t="e">
        <f>SUMIFS(D67, F3, "&gt;12", F3, "&lt;=18")*40%+SUMIFS(#REF!, F3, "&gt;12", F3, "&lt;=18")*20%</f>
        <v>#REF!</v>
      </c>
      <c r="F76" s="86" t="s">
        <v>113</v>
      </c>
      <c r="G76" s="85" t="e">
        <f>SUMIFS(D67, F3, "&gt;18", F3, "&lt;=24")*40%+SUMIFS(#REF!, F3, "&gt;18", F3, "&lt;=24")*10%</f>
        <v>#REF!</v>
      </c>
      <c r="H76" s="86" t="s">
        <v>108</v>
      </c>
    </row>
    <row r="77" spans="1:10" s="77" customFormat="1" hidden="1">
      <c r="A77" s="129">
        <v>3</v>
      </c>
      <c r="B77" s="130" t="s">
        <v>119</v>
      </c>
      <c r="C77" s="85">
        <f>SUMIF(F3, "&lt;=12", D67)*20%</f>
        <v>0</v>
      </c>
      <c r="D77" s="86" t="s">
        <v>106</v>
      </c>
      <c r="E77" s="85" t="e">
        <f>SUMIFS(#REF!, F3, "&gt;12", F3, "&lt;=18")*60%</f>
        <v>#REF!</v>
      </c>
      <c r="F77" s="86" t="s">
        <v>109</v>
      </c>
      <c r="G77" s="85" t="e">
        <f>SUMIFS(#REF!, F3, "&gt;18", F3, "&lt;=24")*40%</f>
        <v>#REF!</v>
      </c>
      <c r="H77" s="86" t="s">
        <v>114</v>
      </c>
    </row>
    <row r="78" spans="1:10" s="77" customFormat="1" hidden="1">
      <c r="A78" s="129">
        <v>4</v>
      </c>
      <c r="B78" s="130" t="s">
        <v>120</v>
      </c>
      <c r="C78" s="85"/>
      <c r="D78" s="87"/>
      <c r="E78" s="85" t="e">
        <f>SUMIFS(#REF!, F3, "&gt;12", F3, "&lt;=18")*20%</f>
        <v>#REF!</v>
      </c>
      <c r="F78" s="86" t="s">
        <v>112</v>
      </c>
      <c r="G78" s="85" t="e">
        <f>SUMIFS(#REF!, F3, "&gt;18", F3, "&lt;=24")*30%</f>
        <v>#REF!</v>
      </c>
      <c r="H78" s="86" t="s">
        <v>110</v>
      </c>
    </row>
    <row r="79" spans="1:10" s="77" customFormat="1" hidden="1">
      <c r="A79" s="129">
        <v>5</v>
      </c>
      <c r="B79" s="130" t="s">
        <v>121</v>
      </c>
      <c r="C79" s="85"/>
      <c r="D79" s="87"/>
      <c r="E79" s="85"/>
      <c r="F79" s="87"/>
      <c r="G79" s="85" t="e">
        <f>SUMIFS(#REF!, F3, "&gt;18", F3, "&lt;=24")*20%</f>
        <v>#REF!</v>
      </c>
      <c r="H79" s="86" t="s">
        <v>112</v>
      </c>
    </row>
    <row r="80" spans="1:10" s="77" customFormat="1" hidden="1">
      <c r="A80" s="78"/>
      <c r="B80" s="79"/>
      <c r="C80" s="88"/>
      <c r="D80" s="82"/>
      <c r="E80" s="88"/>
      <c r="F80" s="82"/>
      <c r="G80" s="88"/>
      <c r="H80" s="81"/>
    </row>
    <row r="81" spans="1:8" s="77" customFormat="1" ht="13.8" hidden="1" thickBot="1">
      <c r="A81" s="89"/>
      <c r="B81" s="90" t="s">
        <v>111</v>
      </c>
      <c r="C81" s="91">
        <f>SUM(C75:C79)</f>
        <v>0</v>
      </c>
      <c r="D81" s="92"/>
      <c r="E81" s="91" t="e">
        <f>SUM(E75:E79)</f>
        <v>#REF!</v>
      </c>
      <c r="F81" s="92"/>
      <c r="G81" s="91" t="e">
        <f>SUM(G75:G79)</f>
        <v>#REF!</v>
      </c>
      <c r="H81" s="92"/>
    </row>
  </sheetData>
  <sheetProtection password="C823" sheet="1" objects="1" scenarios="1" selectLockedCells="1"/>
  <mergeCells count="10">
    <mergeCell ref="B2:I2"/>
    <mergeCell ref="D3:E3"/>
    <mergeCell ref="H3:I3"/>
    <mergeCell ref="A5:E5"/>
    <mergeCell ref="A71:A72"/>
    <mergeCell ref="B71:B72"/>
    <mergeCell ref="C71:H71"/>
    <mergeCell ref="C72:D72"/>
    <mergeCell ref="E72:F72"/>
    <mergeCell ref="G72:H72"/>
  </mergeCells>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81"/>
  <sheetViews>
    <sheetView topLeftCell="A41" workbookViewId="0">
      <selection activeCell="C60" sqref="C60"/>
    </sheetView>
  </sheetViews>
  <sheetFormatPr defaultColWidth="11.44140625" defaultRowHeight="13.2"/>
  <cols>
    <col min="1" max="1" width="8.109375" style="40" customWidth="1"/>
    <col min="2" max="2" width="46.33203125" style="40" customWidth="1"/>
    <col min="3" max="3" width="13.33203125" style="40" customWidth="1"/>
    <col min="4" max="4" width="13" style="40" customWidth="1"/>
    <col min="5" max="5" width="13" style="44" customWidth="1"/>
    <col min="6" max="6" width="14" style="40" customWidth="1"/>
    <col min="7" max="7" width="13.44140625" style="40" customWidth="1"/>
    <col min="8" max="8" width="13.109375" style="44" customWidth="1"/>
    <col min="9" max="9" width="13.33203125" style="44" customWidth="1"/>
    <col min="10" max="10" width="11.44140625" style="33"/>
    <col min="11" max="16384" width="11.44140625" style="17"/>
  </cols>
  <sheetData>
    <row r="1" spans="1:10" ht="21.75" customHeight="1">
      <c r="A1" s="74" t="s">
        <v>95</v>
      </c>
    </row>
    <row r="2" spans="1:10" s="96" customFormat="1" ht="24" customHeight="1">
      <c r="A2" s="11" t="s">
        <v>49</v>
      </c>
      <c r="B2" s="203">
        <f>'Partner 1'!B2</f>
        <v>0</v>
      </c>
      <c r="C2" s="204"/>
      <c r="D2" s="204"/>
      <c r="E2" s="204"/>
      <c r="F2" s="204"/>
      <c r="G2" s="204"/>
      <c r="H2" s="204"/>
      <c r="I2" s="204"/>
      <c r="J2" s="32"/>
    </row>
    <row r="3" spans="1:10" s="96" customFormat="1" ht="30.75" customHeight="1">
      <c r="A3" s="12"/>
      <c r="B3" s="43" t="s">
        <v>53</v>
      </c>
      <c r="C3" s="43" t="s">
        <v>98</v>
      </c>
      <c r="D3" s="205" t="s">
        <v>97</v>
      </c>
      <c r="E3" s="206"/>
      <c r="F3" s="63">
        <f>'Partner 1'!F3</f>
        <v>0</v>
      </c>
      <c r="G3" s="94" t="s">
        <v>123</v>
      </c>
      <c r="H3" s="207">
        <f>'Partner 1'!H3</f>
        <v>0</v>
      </c>
      <c r="I3" s="207"/>
      <c r="J3" s="32"/>
    </row>
    <row r="4" spans="1:10" s="96" customFormat="1" ht="18.75" customHeight="1">
      <c r="A4" s="95">
        <f>'Budget (Costs)'!A9</f>
        <v>6</v>
      </c>
      <c r="B4" s="173"/>
      <c r="C4" s="173"/>
      <c r="D4" s="43"/>
      <c r="E4" s="43"/>
      <c r="F4" s="43"/>
      <c r="G4" s="43"/>
      <c r="H4" s="43"/>
      <c r="I4" s="43"/>
      <c r="J4" s="32"/>
    </row>
    <row r="5" spans="1:10" s="96" customFormat="1" ht="45" customHeight="1" thickBot="1">
      <c r="A5" s="201" t="s">
        <v>45</v>
      </c>
      <c r="B5" s="202"/>
      <c r="C5" s="202"/>
      <c r="D5" s="202"/>
      <c r="E5" s="202"/>
      <c r="F5" s="13"/>
      <c r="G5" s="13"/>
      <c r="H5" s="13"/>
      <c r="I5" s="13"/>
      <c r="J5" s="32"/>
    </row>
    <row r="6" spans="1:10" ht="53.25" customHeight="1">
      <c r="A6" s="14" t="s">
        <v>0</v>
      </c>
      <c r="B6" s="15" t="s">
        <v>1</v>
      </c>
      <c r="C6" s="14" t="s">
        <v>57</v>
      </c>
      <c r="D6" s="15" t="s">
        <v>124</v>
      </c>
      <c r="E6" s="16" t="s">
        <v>165</v>
      </c>
      <c r="F6" s="33"/>
      <c r="G6" s="17"/>
      <c r="H6" s="17"/>
      <c r="I6" s="17"/>
      <c r="J6" s="17"/>
    </row>
    <row r="7" spans="1:10" s="97" customFormat="1" ht="15" customHeight="1">
      <c r="A7" s="29"/>
      <c r="B7" s="30"/>
      <c r="C7" s="29"/>
      <c r="D7" s="30"/>
      <c r="E7" s="36"/>
      <c r="F7" s="34"/>
    </row>
    <row r="8" spans="1:10">
      <c r="A8" s="18" t="s">
        <v>2</v>
      </c>
      <c r="B8" s="19" t="s">
        <v>37</v>
      </c>
      <c r="C8" s="20"/>
      <c r="D8" s="181"/>
      <c r="E8" s="21">
        <f>E9</f>
        <v>0</v>
      </c>
      <c r="F8" s="35" t="e">
        <f>E8/$E$53</f>
        <v>#DIV/0!</v>
      </c>
      <c r="G8" s="17"/>
      <c r="H8" s="17"/>
      <c r="I8" s="17"/>
      <c r="J8" s="17"/>
    </row>
    <row r="9" spans="1:10">
      <c r="A9" s="23" t="str">
        <f>"A"&amp;$A$4</f>
        <v>A6</v>
      </c>
      <c r="B9" s="179">
        <f>B4</f>
        <v>0</v>
      </c>
      <c r="C9" s="24"/>
      <c r="D9" s="182"/>
      <c r="E9" s="25">
        <f>SUM(E10:E17)</f>
        <v>0</v>
      </c>
      <c r="F9" s="22"/>
      <c r="G9" s="17"/>
      <c r="H9" s="17"/>
      <c r="I9" s="17"/>
      <c r="J9" s="17"/>
    </row>
    <row r="10" spans="1:10">
      <c r="A10" s="132" t="str">
        <f>"A"&amp;$A$4&amp;"01"</f>
        <v>A601</v>
      </c>
      <c r="B10" s="10" t="s">
        <v>20</v>
      </c>
      <c r="C10" s="159">
        <v>0</v>
      </c>
      <c r="D10" s="159">
        <v>0</v>
      </c>
      <c r="E10" s="188">
        <f t="shared" ref="E10:E17" si="0">C10*D10</f>
        <v>0</v>
      </c>
      <c r="F10" s="59"/>
      <c r="G10" s="17"/>
      <c r="H10" s="17"/>
      <c r="I10" s="17"/>
      <c r="J10" s="17"/>
    </row>
    <row r="11" spans="1:10">
      <c r="A11" s="132" t="str">
        <f>"A"&amp;$A$4&amp;"02"</f>
        <v>A602</v>
      </c>
      <c r="B11" s="10" t="s">
        <v>20</v>
      </c>
      <c r="C11" s="159">
        <v>0</v>
      </c>
      <c r="D11" s="159">
        <v>0</v>
      </c>
      <c r="E11" s="188">
        <f t="shared" si="0"/>
        <v>0</v>
      </c>
      <c r="F11" s="33"/>
      <c r="G11" s="17"/>
      <c r="H11" s="17"/>
      <c r="I11" s="17"/>
      <c r="J11" s="17"/>
    </row>
    <row r="12" spans="1:10">
      <c r="A12" s="132" t="str">
        <f>"A"&amp;$A$4&amp;"03"</f>
        <v>A603</v>
      </c>
      <c r="B12" s="10" t="s">
        <v>20</v>
      </c>
      <c r="C12" s="159">
        <v>0</v>
      </c>
      <c r="D12" s="159">
        <v>0</v>
      </c>
      <c r="E12" s="188">
        <f t="shared" si="0"/>
        <v>0</v>
      </c>
      <c r="F12" s="33"/>
      <c r="G12" s="17"/>
      <c r="H12" s="17"/>
      <c r="I12" s="17"/>
      <c r="J12" s="17"/>
    </row>
    <row r="13" spans="1:10">
      <c r="A13" s="132" t="str">
        <f>"A"&amp;$A$4&amp;"04"</f>
        <v>A604</v>
      </c>
      <c r="B13" s="10" t="s">
        <v>20</v>
      </c>
      <c r="C13" s="159">
        <v>0</v>
      </c>
      <c r="D13" s="159">
        <v>0</v>
      </c>
      <c r="E13" s="188">
        <f t="shared" si="0"/>
        <v>0</v>
      </c>
      <c r="F13" s="33"/>
      <c r="G13" s="17"/>
      <c r="H13" s="17"/>
      <c r="I13" s="17"/>
      <c r="J13" s="17"/>
    </row>
    <row r="14" spans="1:10">
      <c r="A14" s="132" t="str">
        <f>"A"&amp;$A$4&amp;"05"</f>
        <v>A605</v>
      </c>
      <c r="B14" s="10" t="s">
        <v>20</v>
      </c>
      <c r="C14" s="159">
        <v>0</v>
      </c>
      <c r="D14" s="159">
        <v>0</v>
      </c>
      <c r="E14" s="188">
        <f t="shared" si="0"/>
        <v>0</v>
      </c>
      <c r="F14" s="33"/>
      <c r="G14" s="17"/>
      <c r="H14" s="17"/>
      <c r="I14" s="17"/>
      <c r="J14" s="17"/>
    </row>
    <row r="15" spans="1:10">
      <c r="A15" s="132" t="str">
        <f>"A"&amp;$A$4&amp;"06"</f>
        <v>A606</v>
      </c>
      <c r="B15" s="10" t="s">
        <v>20</v>
      </c>
      <c r="C15" s="159">
        <v>0</v>
      </c>
      <c r="D15" s="159">
        <v>0</v>
      </c>
      <c r="E15" s="188">
        <f t="shared" si="0"/>
        <v>0</v>
      </c>
      <c r="F15" s="33"/>
      <c r="G15" s="17"/>
      <c r="H15" s="17"/>
      <c r="I15" s="17"/>
      <c r="J15" s="17"/>
    </row>
    <row r="16" spans="1:10">
      <c r="A16" s="132" t="str">
        <f>"A"&amp;$A$4&amp;"07"</f>
        <v>A607</v>
      </c>
      <c r="B16" s="10" t="s">
        <v>20</v>
      </c>
      <c r="C16" s="159">
        <v>0</v>
      </c>
      <c r="D16" s="159">
        <v>0</v>
      </c>
      <c r="E16" s="188">
        <f t="shared" si="0"/>
        <v>0</v>
      </c>
      <c r="F16" s="33"/>
      <c r="G16" s="17"/>
      <c r="H16" s="17"/>
      <c r="I16" s="17"/>
      <c r="J16" s="17"/>
    </row>
    <row r="17" spans="1:10">
      <c r="A17" s="132" t="str">
        <f>"A"&amp;$A$4&amp;"08"</f>
        <v>A608</v>
      </c>
      <c r="B17" s="10" t="s">
        <v>20</v>
      </c>
      <c r="C17" s="159">
        <v>0</v>
      </c>
      <c r="D17" s="159">
        <v>0</v>
      </c>
      <c r="E17" s="188">
        <f t="shared" si="0"/>
        <v>0</v>
      </c>
      <c r="F17" s="33"/>
      <c r="G17" s="17"/>
      <c r="H17" s="17"/>
      <c r="I17" s="17"/>
      <c r="J17" s="17"/>
    </row>
    <row r="18" spans="1:10">
      <c r="A18" s="28"/>
      <c r="B18" s="98"/>
      <c r="C18" s="99"/>
      <c r="D18" s="183"/>
      <c r="E18" s="188"/>
      <c r="F18" s="33"/>
      <c r="G18" s="17"/>
      <c r="H18" s="17"/>
      <c r="I18" s="17"/>
      <c r="J18" s="17"/>
    </row>
    <row r="19" spans="1:10">
      <c r="A19" s="18" t="s">
        <v>7</v>
      </c>
      <c r="B19" s="19" t="s">
        <v>38</v>
      </c>
      <c r="C19" s="20"/>
      <c r="D19" s="181"/>
      <c r="E19" s="21">
        <f>E20</f>
        <v>0</v>
      </c>
      <c r="F19" s="35" t="e">
        <f>E19/$E$53</f>
        <v>#DIV/0!</v>
      </c>
      <c r="G19" s="17"/>
      <c r="H19" s="17"/>
      <c r="I19" s="17"/>
      <c r="J19" s="17"/>
    </row>
    <row r="20" spans="1:10">
      <c r="A20" s="23" t="str">
        <f>"B"&amp;$A$4</f>
        <v>B6</v>
      </c>
      <c r="B20" s="179">
        <f>B4</f>
        <v>0</v>
      </c>
      <c r="C20" s="24"/>
      <c r="D20" s="182"/>
      <c r="E20" s="25">
        <f>SUM(E21:E28)</f>
        <v>0</v>
      </c>
      <c r="F20" s="22"/>
      <c r="G20" s="17"/>
      <c r="H20" s="17"/>
      <c r="I20" s="17"/>
      <c r="J20" s="17"/>
    </row>
    <row r="21" spans="1:10">
      <c r="A21" s="132" t="str">
        <f>"B"&amp;$A$4&amp;"01"</f>
        <v>B601</v>
      </c>
      <c r="B21" s="10" t="s">
        <v>20</v>
      </c>
      <c r="C21" s="159">
        <v>0</v>
      </c>
      <c r="D21" s="159">
        <v>0</v>
      </c>
      <c r="E21" s="188">
        <f>C21*D21</f>
        <v>0</v>
      </c>
      <c r="F21" s="33"/>
      <c r="G21" s="17"/>
      <c r="H21" s="17"/>
      <c r="I21" s="17"/>
      <c r="J21" s="17"/>
    </row>
    <row r="22" spans="1:10">
      <c r="A22" s="132" t="str">
        <f>"B"&amp;$A$4&amp;"02"</f>
        <v>B602</v>
      </c>
      <c r="B22" s="10" t="s">
        <v>20</v>
      </c>
      <c r="C22" s="159">
        <v>0</v>
      </c>
      <c r="D22" s="159">
        <v>0</v>
      </c>
      <c r="E22" s="188">
        <f t="shared" ref="E22:E28" si="1">C22*D22</f>
        <v>0</v>
      </c>
      <c r="F22" s="33"/>
      <c r="G22" s="17"/>
      <c r="H22" s="17"/>
      <c r="I22" s="17"/>
      <c r="J22" s="17"/>
    </row>
    <row r="23" spans="1:10">
      <c r="A23" s="132" t="str">
        <f>"B"&amp;$A$4&amp;"03"</f>
        <v>B603</v>
      </c>
      <c r="B23" s="10" t="s">
        <v>20</v>
      </c>
      <c r="C23" s="159">
        <v>0</v>
      </c>
      <c r="D23" s="159">
        <v>0</v>
      </c>
      <c r="E23" s="188">
        <f t="shared" si="1"/>
        <v>0</v>
      </c>
      <c r="F23" s="33"/>
      <c r="G23" s="17"/>
      <c r="H23" s="17"/>
      <c r="I23" s="17"/>
      <c r="J23" s="17"/>
    </row>
    <row r="24" spans="1:10">
      <c r="A24" s="132" t="str">
        <f>"B"&amp;$A$4&amp;"04"</f>
        <v>B604</v>
      </c>
      <c r="B24" s="10" t="s">
        <v>20</v>
      </c>
      <c r="C24" s="159">
        <v>0</v>
      </c>
      <c r="D24" s="159">
        <v>0</v>
      </c>
      <c r="E24" s="188">
        <f t="shared" si="1"/>
        <v>0</v>
      </c>
      <c r="F24" s="33"/>
      <c r="G24" s="17"/>
      <c r="H24" s="17"/>
      <c r="I24" s="17"/>
      <c r="J24" s="17"/>
    </row>
    <row r="25" spans="1:10">
      <c r="A25" s="132" t="str">
        <f>"B"&amp;$A$4&amp;"05"</f>
        <v>B605</v>
      </c>
      <c r="B25" s="10" t="s">
        <v>20</v>
      </c>
      <c r="C25" s="159">
        <v>0</v>
      </c>
      <c r="D25" s="159">
        <v>0</v>
      </c>
      <c r="E25" s="188">
        <f t="shared" si="1"/>
        <v>0</v>
      </c>
      <c r="F25" s="33"/>
      <c r="G25" s="17"/>
      <c r="H25" s="17"/>
      <c r="I25" s="17"/>
      <c r="J25" s="17"/>
    </row>
    <row r="26" spans="1:10">
      <c r="A26" s="132" t="str">
        <f>"B"&amp;$A$4&amp;"06"</f>
        <v>B606</v>
      </c>
      <c r="B26" s="10" t="s">
        <v>20</v>
      </c>
      <c r="C26" s="159">
        <v>0</v>
      </c>
      <c r="D26" s="159">
        <v>0</v>
      </c>
      <c r="E26" s="188">
        <f t="shared" si="1"/>
        <v>0</v>
      </c>
      <c r="F26" s="33"/>
      <c r="G26" s="17"/>
      <c r="H26" s="17"/>
      <c r="I26" s="17"/>
      <c r="J26" s="17"/>
    </row>
    <row r="27" spans="1:10">
      <c r="A27" s="132" t="str">
        <f>"B"&amp;$A$4&amp;"07"</f>
        <v>B607</v>
      </c>
      <c r="B27" s="10" t="s">
        <v>20</v>
      </c>
      <c r="C27" s="159">
        <v>0</v>
      </c>
      <c r="D27" s="159">
        <v>0</v>
      </c>
      <c r="E27" s="188">
        <f t="shared" si="1"/>
        <v>0</v>
      </c>
      <c r="F27" s="33"/>
      <c r="G27" s="17"/>
      <c r="H27" s="17"/>
      <c r="I27" s="17"/>
      <c r="J27" s="17"/>
    </row>
    <row r="28" spans="1:10">
      <c r="A28" s="132" t="str">
        <f>"B"&amp;$A$4&amp;"08"</f>
        <v>B608</v>
      </c>
      <c r="B28" s="10" t="s">
        <v>20</v>
      </c>
      <c r="C28" s="159">
        <v>0</v>
      </c>
      <c r="D28" s="159">
        <v>0</v>
      </c>
      <c r="E28" s="188">
        <f t="shared" si="1"/>
        <v>0</v>
      </c>
      <c r="F28" s="33"/>
      <c r="G28" s="17"/>
      <c r="H28" s="17"/>
      <c r="I28" s="17"/>
      <c r="J28" s="17"/>
    </row>
    <row r="29" spans="1:10" s="97" customFormat="1">
      <c r="A29" s="28"/>
      <c r="B29" s="98"/>
      <c r="C29" s="99"/>
      <c r="D29" s="183"/>
      <c r="E29" s="188"/>
      <c r="F29" s="34"/>
    </row>
    <row r="30" spans="1:10">
      <c r="A30" s="18" t="s">
        <v>8</v>
      </c>
      <c r="B30" s="19" t="s">
        <v>39</v>
      </c>
      <c r="C30" s="20"/>
      <c r="D30" s="181"/>
      <c r="E30" s="21">
        <f>E31</f>
        <v>0</v>
      </c>
      <c r="F30" s="35" t="e">
        <f>E30/$E$53</f>
        <v>#DIV/0!</v>
      </c>
      <c r="G30" s="17"/>
      <c r="H30" s="17"/>
      <c r="I30" s="17"/>
      <c r="J30" s="17"/>
    </row>
    <row r="31" spans="1:10">
      <c r="A31" s="23" t="str">
        <f>"C"&amp;$A$4</f>
        <v>C6</v>
      </c>
      <c r="B31" s="179">
        <f>B4</f>
        <v>0</v>
      </c>
      <c r="C31" s="24"/>
      <c r="D31" s="182"/>
      <c r="E31" s="25">
        <f>SUM(E32:E39)</f>
        <v>0</v>
      </c>
      <c r="F31" s="22"/>
      <c r="G31" s="17"/>
      <c r="H31" s="17"/>
      <c r="I31" s="17"/>
      <c r="J31" s="17"/>
    </row>
    <row r="32" spans="1:10">
      <c r="A32" s="132" t="str">
        <f>"C"&amp;$A$4&amp;"01"</f>
        <v>C601</v>
      </c>
      <c r="B32" s="10" t="s">
        <v>20</v>
      </c>
      <c r="C32" s="159">
        <v>0</v>
      </c>
      <c r="D32" s="159">
        <v>0</v>
      </c>
      <c r="E32" s="188">
        <f>C32*D32</f>
        <v>0</v>
      </c>
      <c r="F32" s="33"/>
      <c r="G32" s="17"/>
      <c r="H32" s="17"/>
      <c r="I32" s="17"/>
      <c r="J32" s="17"/>
    </row>
    <row r="33" spans="1:10">
      <c r="A33" s="132" t="str">
        <f>"C"&amp;$A$4&amp;"02"</f>
        <v>C602</v>
      </c>
      <c r="B33" s="10" t="s">
        <v>20</v>
      </c>
      <c r="C33" s="159">
        <v>0</v>
      </c>
      <c r="D33" s="159">
        <v>0</v>
      </c>
      <c r="E33" s="188">
        <f t="shared" ref="E33:E39" si="2">C33*D33</f>
        <v>0</v>
      </c>
      <c r="F33" s="33"/>
      <c r="G33" s="17"/>
      <c r="H33" s="17"/>
      <c r="I33" s="17"/>
      <c r="J33" s="17"/>
    </row>
    <row r="34" spans="1:10">
      <c r="A34" s="132" t="str">
        <f>"C"&amp;$A$4&amp;"03"</f>
        <v>C603</v>
      </c>
      <c r="B34" s="10" t="s">
        <v>20</v>
      </c>
      <c r="C34" s="159">
        <v>0</v>
      </c>
      <c r="D34" s="159">
        <v>0</v>
      </c>
      <c r="E34" s="188">
        <f t="shared" si="2"/>
        <v>0</v>
      </c>
      <c r="F34" s="33"/>
      <c r="G34" s="17"/>
      <c r="H34" s="17"/>
      <c r="I34" s="17"/>
      <c r="J34" s="17"/>
    </row>
    <row r="35" spans="1:10">
      <c r="A35" s="132" t="str">
        <f>"C"&amp;$A$4&amp;"04"</f>
        <v>C604</v>
      </c>
      <c r="B35" s="10" t="s">
        <v>20</v>
      </c>
      <c r="C35" s="159">
        <v>0</v>
      </c>
      <c r="D35" s="159">
        <v>0</v>
      </c>
      <c r="E35" s="188">
        <f t="shared" si="2"/>
        <v>0</v>
      </c>
      <c r="F35" s="33"/>
      <c r="G35" s="17"/>
      <c r="H35" s="17"/>
      <c r="I35" s="17"/>
      <c r="J35" s="17"/>
    </row>
    <row r="36" spans="1:10">
      <c r="A36" s="132" t="str">
        <f>"C"&amp;$A$4&amp;"05"</f>
        <v>C605</v>
      </c>
      <c r="B36" s="10" t="s">
        <v>20</v>
      </c>
      <c r="C36" s="159">
        <v>0</v>
      </c>
      <c r="D36" s="159">
        <v>0</v>
      </c>
      <c r="E36" s="188">
        <f t="shared" si="2"/>
        <v>0</v>
      </c>
      <c r="F36" s="33"/>
      <c r="G36" s="17"/>
      <c r="H36" s="17"/>
      <c r="I36" s="17"/>
      <c r="J36" s="17"/>
    </row>
    <row r="37" spans="1:10">
      <c r="A37" s="132" t="str">
        <f>"C"&amp;$A$4&amp;"06"</f>
        <v>C606</v>
      </c>
      <c r="B37" s="10" t="s">
        <v>20</v>
      </c>
      <c r="C37" s="159">
        <v>0</v>
      </c>
      <c r="D37" s="159">
        <v>0</v>
      </c>
      <c r="E37" s="188">
        <f t="shared" si="2"/>
        <v>0</v>
      </c>
      <c r="F37" s="33"/>
      <c r="G37" s="17"/>
      <c r="H37" s="17"/>
      <c r="I37" s="17"/>
      <c r="J37" s="17"/>
    </row>
    <row r="38" spans="1:10">
      <c r="A38" s="132" t="str">
        <f>"C"&amp;$A$4&amp;"07"</f>
        <v>C607</v>
      </c>
      <c r="B38" s="10" t="s">
        <v>20</v>
      </c>
      <c r="C38" s="159">
        <v>0</v>
      </c>
      <c r="D38" s="159">
        <v>0</v>
      </c>
      <c r="E38" s="188">
        <f t="shared" si="2"/>
        <v>0</v>
      </c>
      <c r="F38" s="33"/>
      <c r="G38" s="17"/>
      <c r="H38" s="17"/>
      <c r="I38" s="17"/>
      <c r="J38" s="17"/>
    </row>
    <row r="39" spans="1:10">
      <c r="A39" s="132" t="str">
        <f>"C"&amp;$A$4&amp;"08"</f>
        <v>C608</v>
      </c>
      <c r="B39" s="10" t="s">
        <v>20</v>
      </c>
      <c r="C39" s="159">
        <v>0</v>
      </c>
      <c r="D39" s="159">
        <v>0</v>
      </c>
      <c r="E39" s="188">
        <f t="shared" si="2"/>
        <v>0</v>
      </c>
      <c r="F39" s="33"/>
      <c r="G39" s="17"/>
      <c r="H39" s="17"/>
      <c r="I39" s="17"/>
      <c r="J39" s="17"/>
    </row>
    <row r="40" spans="1:10" s="97" customFormat="1">
      <c r="A40" s="28"/>
      <c r="B40" s="98"/>
      <c r="C40" s="99"/>
      <c r="D40" s="183"/>
      <c r="E40" s="188"/>
      <c r="F40" s="34"/>
    </row>
    <row r="41" spans="1:10">
      <c r="A41" s="26" t="s">
        <v>11</v>
      </c>
      <c r="B41" s="139" t="s">
        <v>40</v>
      </c>
      <c r="C41" s="27"/>
      <c r="D41" s="184"/>
      <c r="E41" s="189">
        <f>E42</f>
        <v>0</v>
      </c>
      <c r="F41" s="35" t="e">
        <f>E41/$E$53</f>
        <v>#DIV/0!</v>
      </c>
      <c r="G41" s="17"/>
      <c r="H41" s="17"/>
      <c r="I41" s="17"/>
      <c r="J41" s="17"/>
    </row>
    <row r="42" spans="1:10">
      <c r="A42" s="23" t="str">
        <f>"D"&amp;$A$4</f>
        <v>D6</v>
      </c>
      <c r="B42" s="179">
        <f>B4</f>
        <v>0</v>
      </c>
      <c r="C42" s="24"/>
      <c r="D42" s="182"/>
      <c r="E42" s="25">
        <f>SUM(E43:E51)</f>
        <v>0</v>
      </c>
      <c r="F42" s="22"/>
      <c r="G42" s="17"/>
      <c r="H42" s="17"/>
      <c r="I42" s="17"/>
      <c r="J42" s="17"/>
    </row>
    <row r="43" spans="1:10">
      <c r="A43" s="132" t="str">
        <f>"D"&amp;$A$4&amp;"01"</f>
        <v>D601</v>
      </c>
      <c r="B43" s="160" t="s">
        <v>48</v>
      </c>
      <c r="C43" s="161">
        <v>0</v>
      </c>
      <c r="D43" s="185">
        <v>0</v>
      </c>
      <c r="E43" s="188">
        <f t="shared" ref="E43:E51" si="3">C43*D43</f>
        <v>0</v>
      </c>
      <c r="F43" s="33"/>
      <c r="G43" s="17"/>
      <c r="H43" s="17"/>
      <c r="I43" s="17"/>
      <c r="J43" s="17"/>
    </row>
    <row r="44" spans="1:10">
      <c r="A44" s="132" t="str">
        <f>"D"&amp;$A$4&amp;"02"</f>
        <v>D602</v>
      </c>
      <c r="B44" s="160" t="s">
        <v>48</v>
      </c>
      <c r="C44" s="161">
        <v>0</v>
      </c>
      <c r="D44" s="185">
        <v>0</v>
      </c>
      <c r="E44" s="188">
        <f t="shared" si="3"/>
        <v>0</v>
      </c>
      <c r="F44" s="33"/>
      <c r="G44" s="17"/>
      <c r="H44" s="17"/>
      <c r="I44" s="17"/>
      <c r="J44" s="17"/>
    </row>
    <row r="45" spans="1:10">
      <c r="A45" s="132" t="str">
        <f>"D"&amp;$A$4&amp;"03"</f>
        <v>D603</v>
      </c>
      <c r="B45" s="160" t="s">
        <v>48</v>
      </c>
      <c r="C45" s="161">
        <v>0</v>
      </c>
      <c r="D45" s="185">
        <v>0</v>
      </c>
      <c r="E45" s="188">
        <f t="shared" si="3"/>
        <v>0</v>
      </c>
      <c r="F45" s="33"/>
      <c r="G45" s="17"/>
      <c r="H45" s="17"/>
      <c r="I45" s="17"/>
      <c r="J45" s="17"/>
    </row>
    <row r="46" spans="1:10">
      <c r="A46" s="132" t="str">
        <f>"D"&amp;$A$4&amp;"04"</f>
        <v>D604</v>
      </c>
      <c r="B46" s="160" t="s">
        <v>48</v>
      </c>
      <c r="C46" s="161">
        <v>0</v>
      </c>
      <c r="D46" s="185">
        <v>0</v>
      </c>
      <c r="E46" s="188">
        <f t="shared" si="3"/>
        <v>0</v>
      </c>
      <c r="F46" s="33"/>
      <c r="G46" s="17"/>
      <c r="H46" s="17"/>
      <c r="I46" s="17"/>
      <c r="J46" s="17"/>
    </row>
    <row r="47" spans="1:10">
      <c r="A47" s="132" t="str">
        <f>"D"&amp;$A$4&amp;"05"</f>
        <v>D605</v>
      </c>
      <c r="B47" s="160" t="s">
        <v>48</v>
      </c>
      <c r="C47" s="161">
        <v>0</v>
      </c>
      <c r="D47" s="185">
        <v>0</v>
      </c>
      <c r="E47" s="188">
        <f t="shared" si="3"/>
        <v>0</v>
      </c>
      <c r="F47" s="33"/>
      <c r="G47" s="17"/>
      <c r="H47" s="17"/>
      <c r="I47" s="17"/>
      <c r="J47" s="17"/>
    </row>
    <row r="48" spans="1:10">
      <c r="A48" s="132" t="str">
        <f>"D"&amp;$A$4&amp;"06"</f>
        <v>D606</v>
      </c>
      <c r="B48" s="160" t="s">
        <v>48</v>
      </c>
      <c r="C48" s="161">
        <v>0</v>
      </c>
      <c r="D48" s="185">
        <v>0</v>
      </c>
      <c r="E48" s="188">
        <f t="shared" si="3"/>
        <v>0</v>
      </c>
      <c r="F48" s="33"/>
      <c r="G48" s="17"/>
      <c r="H48" s="17"/>
      <c r="I48" s="17"/>
      <c r="J48" s="17"/>
    </row>
    <row r="49" spans="1:10">
      <c r="A49" s="132" t="str">
        <f>"D"&amp;$A$4&amp;"07"</f>
        <v>D607</v>
      </c>
      <c r="B49" s="160" t="s">
        <v>48</v>
      </c>
      <c r="C49" s="161">
        <v>0</v>
      </c>
      <c r="D49" s="185">
        <v>0</v>
      </c>
      <c r="E49" s="188">
        <f t="shared" si="3"/>
        <v>0</v>
      </c>
      <c r="F49" s="33"/>
      <c r="G49" s="17"/>
      <c r="H49" s="17"/>
      <c r="I49" s="17"/>
      <c r="J49" s="17"/>
    </row>
    <row r="50" spans="1:10">
      <c r="A50" s="132" t="str">
        <f>"D"&amp;$A$4&amp;"09"</f>
        <v>D609</v>
      </c>
      <c r="B50" s="160" t="s">
        <v>48</v>
      </c>
      <c r="C50" s="161">
        <v>0</v>
      </c>
      <c r="D50" s="185">
        <v>0</v>
      </c>
      <c r="E50" s="188">
        <f t="shared" si="3"/>
        <v>0</v>
      </c>
      <c r="F50" s="33"/>
      <c r="G50" s="17"/>
      <c r="H50" s="17"/>
      <c r="I50" s="17"/>
      <c r="J50" s="17"/>
    </row>
    <row r="51" spans="1:10">
      <c r="A51" s="132" t="str">
        <f>"D"&amp;$A$4&amp;"08"</f>
        <v>D608</v>
      </c>
      <c r="B51" s="160" t="s">
        <v>48</v>
      </c>
      <c r="C51" s="161">
        <v>0</v>
      </c>
      <c r="D51" s="185">
        <v>0</v>
      </c>
      <c r="E51" s="188">
        <f t="shared" si="3"/>
        <v>0</v>
      </c>
      <c r="F51" s="33"/>
      <c r="G51" s="17"/>
      <c r="H51" s="17"/>
      <c r="I51" s="17"/>
      <c r="J51" s="17"/>
    </row>
    <row r="52" spans="1:10" s="97" customFormat="1">
      <c r="A52" s="100"/>
      <c r="B52" s="101"/>
      <c r="C52" s="102"/>
      <c r="D52" s="186"/>
      <c r="E52" s="188"/>
      <c r="F52" s="34"/>
    </row>
    <row r="53" spans="1:10" ht="14.4" thickBot="1">
      <c r="A53" s="103"/>
      <c r="B53" s="104" t="s">
        <v>41</v>
      </c>
      <c r="C53" s="105"/>
      <c r="D53" s="187"/>
      <c r="E53" s="190">
        <f>E41+E30+E19+E8</f>
        <v>0</v>
      </c>
      <c r="F53" s="35" t="e">
        <f>E53/$E$53</f>
        <v>#DIV/0!</v>
      </c>
      <c r="G53" s="17"/>
      <c r="H53" s="17"/>
      <c r="I53" s="17"/>
      <c r="J53" s="17"/>
    </row>
    <row r="54" spans="1:10" s="110" customFormat="1">
      <c r="A54" s="106"/>
      <c r="B54" s="107"/>
      <c r="C54" s="107"/>
      <c r="D54" s="107"/>
      <c r="E54" s="108"/>
    </row>
    <row r="56" spans="1:10" ht="18" thickBot="1">
      <c r="A56" s="122" t="s">
        <v>47</v>
      </c>
    </row>
    <row r="57" spans="1:10" ht="26.4">
      <c r="A57" s="45" t="s">
        <v>0</v>
      </c>
      <c r="B57" s="8" t="s">
        <v>14</v>
      </c>
      <c r="C57" s="8" t="s">
        <v>52</v>
      </c>
      <c r="D57" s="8" t="s">
        <v>46</v>
      </c>
      <c r="E57" s="9" t="s">
        <v>166</v>
      </c>
      <c r="G57" s="44"/>
      <c r="I57" s="33"/>
      <c r="J57" s="17"/>
    </row>
    <row r="58" spans="1:10" s="97" customFormat="1">
      <c r="A58" s="29"/>
      <c r="B58" s="37"/>
      <c r="C58" s="37"/>
      <c r="D58" s="37"/>
      <c r="E58" s="38"/>
      <c r="F58" s="41"/>
      <c r="G58" s="42"/>
      <c r="H58" s="42"/>
      <c r="I58" s="34"/>
    </row>
    <row r="59" spans="1:10" ht="13.8">
      <c r="A59" s="165" t="str">
        <f>"I"&amp;$A$4</f>
        <v>I6</v>
      </c>
      <c r="B59" s="113">
        <f>B4</f>
        <v>0</v>
      </c>
      <c r="C59" s="113"/>
      <c r="D59" s="112"/>
      <c r="E59" s="116"/>
    </row>
    <row r="60" spans="1:10">
      <c r="A60" s="132" t="str">
        <f>"I"&amp;$A$4&amp;"01"</f>
        <v>I601</v>
      </c>
      <c r="B60" s="164" t="s">
        <v>42</v>
      </c>
      <c r="C60" s="163"/>
      <c r="D60" s="163">
        <v>0</v>
      </c>
      <c r="E60" s="117">
        <f t="shared" ref="E60:E65" si="4">SUM(D60:D60)</f>
        <v>0</v>
      </c>
      <c r="F60" s="35" t="e">
        <f>E60/E67</f>
        <v>#DIV/0!</v>
      </c>
    </row>
    <row r="61" spans="1:10">
      <c r="A61" s="132" t="str">
        <f>"I"&amp;$A$4&amp;"02"</f>
        <v>I602</v>
      </c>
      <c r="B61" s="162" t="s">
        <v>126</v>
      </c>
      <c r="C61" s="163"/>
      <c r="D61" s="163">
        <v>0</v>
      </c>
      <c r="E61" s="117">
        <f t="shared" si="4"/>
        <v>0</v>
      </c>
    </row>
    <row r="62" spans="1:10">
      <c r="A62" s="132" t="str">
        <f>"I"&amp;$A$4&amp;"03"</f>
        <v>I603</v>
      </c>
      <c r="B62" s="162" t="s">
        <v>126</v>
      </c>
      <c r="C62" s="163"/>
      <c r="D62" s="163">
        <v>0</v>
      </c>
      <c r="E62" s="117">
        <f t="shared" si="4"/>
        <v>0</v>
      </c>
    </row>
    <row r="63" spans="1:10">
      <c r="A63" s="132" t="str">
        <f>"I"&amp;$A$4&amp;"04"</f>
        <v>I604</v>
      </c>
      <c r="B63" s="162" t="s">
        <v>126</v>
      </c>
      <c r="C63" s="163"/>
      <c r="D63" s="163">
        <v>0</v>
      </c>
      <c r="E63" s="117">
        <f t="shared" si="4"/>
        <v>0</v>
      </c>
    </row>
    <row r="64" spans="1:10">
      <c r="A64" s="132" t="str">
        <f>"I"&amp;$A$4&amp;"05"</f>
        <v>I605</v>
      </c>
      <c r="B64" s="162" t="s">
        <v>126</v>
      </c>
      <c r="C64" s="163"/>
      <c r="D64" s="163">
        <v>0</v>
      </c>
      <c r="E64" s="117">
        <f t="shared" si="4"/>
        <v>0</v>
      </c>
    </row>
    <row r="65" spans="1:10">
      <c r="A65" s="132" t="str">
        <f>"I"&amp;$A$4&amp;"06"</f>
        <v>I606</v>
      </c>
      <c r="B65" s="162" t="s">
        <v>126</v>
      </c>
      <c r="C65" s="163"/>
      <c r="D65" s="163">
        <v>0</v>
      </c>
      <c r="E65" s="117">
        <f t="shared" si="4"/>
        <v>0</v>
      </c>
    </row>
    <row r="66" spans="1:10">
      <c r="A66" s="114"/>
      <c r="B66" s="114"/>
      <c r="C66" s="114"/>
      <c r="D66" s="115"/>
      <c r="E66" s="117"/>
    </row>
    <row r="67" spans="1:10" ht="14.4" thickBot="1">
      <c r="A67" s="119"/>
      <c r="B67" s="119" t="s">
        <v>41</v>
      </c>
      <c r="C67" s="119"/>
      <c r="D67" s="120">
        <f>SUM(D59:D65)</f>
        <v>0</v>
      </c>
      <c r="E67" s="121">
        <f>SUM(E59:E65)</f>
        <v>0</v>
      </c>
    </row>
    <row r="68" spans="1:10">
      <c r="E68" s="40"/>
    </row>
    <row r="70" spans="1:10" ht="17.399999999999999" hidden="1">
      <c r="A70" s="122" t="str">
        <f>'RRPP Liquidity Plan'!A10:E10</f>
        <v>RRPP LIQUIDITY PLAN</v>
      </c>
    </row>
    <row r="71" spans="1:10" ht="13.5" hidden="1" customHeight="1" thickBot="1">
      <c r="A71" s="215" t="s">
        <v>116</v>
      </c>
      <c r="B71" s="213" t="s">
        <v>42</v>
      </c>
      <c r="C71" s="212" t="s">
        <v>103</v>
      </c>
      <c r="D71" s="212"/>
      <c r="E71" s="212"/>
      <c r="F71" s="212"/>
      <c r="G71" s="212"/>
      <c r="H71" s="212"/>
      <c r="I71" s="17"/>
      <c r="J71" s="17"/>
    </row>
    <row r="72" spans="1:10" s="77" customFormat="1" hidden="1">
      <c r="A72" s="216"/>
      <c r="B72" s="214"/>
      <c r="C72" s="210" t="s">
        <v>115</v>
      </c>
      <c r="D72" s="211"/>
      <c r="E72" s="210" t="s">
        <v>101</v>
      </c>
      <c r="F72" s="211"/>
      <c r="G72" s="210" t="s">
        <v>102</v>
      </c>
      <c r="H72" s="211"/>
    </row>
    <row r="73" spans="1:10" s="77" customFormat="1" hidden="1">
      <c r="A73" s="75"/>
      <c r="B73" s="76"/>
      <c r="C73" s="131"/>
      <c r="D73" s="123"/>
      <c r="E73" s="131"/>
      <c r="F73" s="123"/>
      <c r="G73" s="131"/>
      <c r="H73" s="123"/>
    </row>
    <row r="74" spans="1:10" s="77" customFormat="1" hidden="1">
      <c r="A74" s="124"/>
      <c r="B74" s="128">
        <f>B4</f>
        <v>0</v>
      </c>
      <c r="C74" s="125"/>
      <c r="D74" s="126"/>
      <c r="E74" s="125"/>
      <c r="F74" s="126"/>
      <c r="G74" s="125"/>
      <c r="H74" s="127"/>
    </row>
    <row r="75" spans="1:10" s="77" customFormat="1" hidden="1">
      <c r="A75" s="129">
        <v>1</v>
      </c>
      <c r="B75" s="130" t="s">
        <v>117</v>
      </c>
      <c r="C75" s="85">
        <f>SUMIF(F3, "&lt;=12", D67)*50%</f>
        <v>0</v>
      </c>
      <c r="D75" s="86" t="s">
        <v>104</v>
      </c>
      <c r="E75" s="85">
        <f>SUMIFS(D67, F3, "&gt;12", F3, "&lt;=18")*60%</f>
        <v>0</v>
      </c>
      <c r="F75" s="86" t="s">
        <v>107</v>
      </c>
      <c r="G75" s="85">
        <f>SUMIFS(D67, F3, "&gt;18", F3, "&lt;=24")*60%</f>
        <v>0</v>
      </c>
      <c r="H75" s="86" t="s">
        <v>107</v>
      </c>
    </row>
    <row r="76" spans="1:10" s="77" customFormat="1" hidden="1">
      <c r="A76" s="129">
        <v>2</v>
      </c>
      <c r="B76" s="130" t="s">
        <v>118</v>
      </c>
      <c r="C76" s="85">
        <f>SUMIF(F3, "&lt;=12", D67)*30%</f>
        <v>0</v>
      </c>
      <c r="D76" s="86" t="s">
        <v>105</v>
      </c>
      <c r="E76" s="85" t="e">
        <f>SUMIFS(D67, F3, "&gt;12", F3, "&lt;=18")*40%+SUMIFS(#REF!, F3, "&gt;12", F3, "&lt;=18")*20%</f>
        <v>#REF!</v>
      </c>
      <c r="F76" s="86" t="s">
        <v>113</v>
      </c>
      <c r="G76" s="85" t="e">
        <f>SUMIFS(D67, F3, "&gt;18", F3, "&lt;=24")*40%+SUMIFS(#REF!, F3, "&gt;18", F3, "&lt;=24")*10%</f>
        <v>#REF!</v>
      </c>
      <c r="H76" s="86" t="s">
        <v>108</v>
      </c>
    </row>
    <row r="77" spans="1:10" s="77" customFormat="1" hidden="1">
      <c r="A77" s="129">
        <v>3</v>
      </c>
      <c r="B77" s="130" t="s">
        <v>119</v>
      </c>
      <c r="C77" s="85">
        <f>SUMIF(F3, "&lt;=12", D67)*20%</f>
        <v>0</v>
      </c>
      <c r="D77" s="86" t="s">
        <v>106</v>
      </c>
      <c r="E77" s="85" t="e">
        <f>SUMIFS(#REF!, F3, "&gt;12", F3, "&lt;=18")*60%</f>
        <v>#REF!</v>
      </c>
      <c r="F77" s="86" t="s">
        <v>109</v>
      </c>
      <c r="G77" s="85" t="e">
        <f>SUMIFS(#REF!, F3, "&gt;18", F3, "&lt;=24")*40%</f>
        <v>#REF!</v>
      </c>
      <c r="H77" s="86" t="s">
        <v>114</v>
      </c>
    </row>
    <row r="78" spans="1:10" s="77" customFormat="1" hidden="1">
      <c r="A78" s="129">
        <v>4</v>
      </c>
      <c r="B78" s="130" t="s">
        <v>120</v>
      </c>
      <c r="C78" s="85"/>
      <c r="D78" s="87"/>
      <c r="E78" s="85" t="e">
        <f>SUMIFS(#REF!, F3, "&gt;12", F3, "&lt;=18")*20%</f>
        <v>#REF!</v>
      </c>
      <c r="F78" s="86" t="s">
        <v>112</v>
      </c>
      <c r="G78" s="85" t="e">
        <f>SUMIFS(#REF!, F3, "&gt;18", F3, "&lt;=24")*30%</f>
        <v>#REF!</v>
      </c>
      <c r="H78" s="86" t="s">
        <v>110</v>
      </c>
    </row>
    <row r="79" spans="1:10" s="77" customFormat="1" hidden="1">
      <c r="A79" s="129">
        <v>5</v>
      </c>
      <c r="B79" s="130" t="s">
        <v>121</v>
      </c>
      <c r="C79" s="85"/>
      <c r="D79" s="87"/>
      <c r="E79" s="85"/>
      <c r="F79" s="87"/>
      <c r="G79" s="85" t="e">
        <f>SUMIFS(#REF!, F3, "&gt;18", F3, "&lt;=24")*20%</f>
        <v>#REF!</v>
      </c>
      <c r="H79" s="86" t="s">
        <v>112</v>
      </c>
    </row>
    <row r="80" spans="1:10" s="77" customFormat="1" hidden="1">
      <c r="A80" s="78"/>
      <c r="B80" s="79"/>
      <c r="C80" s="88"/>
      <c r="D80" s="82"/>
      <c r="E80" s="88"/>
      <c r="F80" s="82"/>
      <c r="G80" s="88"/>
      <c r="H80" s="81"/>
    </row>
    <row r="81" spans="1:8" s="77" customFormat="1" ht="13.8" hidden="1" thickBot="1">
      <c r="A81" s="89"/>
      <c r="B81" s="90" t="s">
        <v>111</v>
      </c>
      <c r="C81" s="91">
        <f>SUM(C75:C79)</f>
        <v>0</v>
      </c>
      <c r="D81" s="92"/>
      <c r="E81" s="91" t="e">
        <f>SUM(E75:E79)</f>
        <v>#REF!</v>
      </c>
      <c r="F81" s="92"/>
      <c r="G81" s="91" t="e">
        <f>SUM(G75:G79)</f>
        <v>#REF!</v>
      </c>
      <c r="H81" s="92"/>
    </row>
  </sheetData>
  <sheetProtection password="C823" sheet="1" objects="1" scenarios="1" selectLockedCells="1"/>
  <mergeCells count="10">
    <mergeCell ref="B2:I2"/>
    <mergeCell ref="D3:E3"/>
    <mergeCell ref="H3:I3"/>
    <mergeCell ref="A5:E5"/>
    <mergeCell ref="A71:A72"/>
    <mergeCell ref="B71:B72"/>
    <mergeCell ref="C71:H71"/>
    <mergeCell ref="C72:D72"/>
    <mergeCell ref="E72:F72"/>
    <mergeCell ref="G72:H72"/>
  </mergeCells>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tabSelected="1" workbookViewId="0">
      <selection activeCell="C12" sqref="C12"/>
    </sheetView>
  </sheetViews>
  <sheetFormatPr defaultColWidth="11.44140625" defaultRowHeight="13.2" outlineLevelRow="1"/>
  <cols>
    <col min="1" max="1" width="8.88671875" style="40" customWidth="1"/>
    <col min="2" max="2" width="46.33203125" style="40" customWidth="1"/>
    <col min="3" max="3" width="12.6640625" style="40" customWidth="1"/>
    <col min="4" max="4" width="11.88671875" style="40" customWidth="1"/>
    <col min="5" max="5" width="11.5546875" style="44" customWidth="1"/>
    <col min="6" max="6" width="11.88671875" style="44" customWidth="1"/>
    <col min="7" max="7" width="9.5546875" style="44" customWidth="1"/>
    <col min="8" max="16384" width="11.44140625" style="17"/>
  </cols>
  <sheetData>
    <row r="1" spans="1:8" ht="23.25" customHeight="1">
      <c r="A1" s="74" t="s">
        <v>95</v>
      </c>
      <c r="B1" s="41"/>
      <c r="C1" s="41"/>
      <c r="D1" s="41"/>
      <c r="E1" s="42"/>
      <c r="F1" s="41"/>
      <c r="G1" s="41"/>
    </row>
    <row r="2" spans="1:8" ht="15.6">
      <c r="A2" s="11" t="str">
        <f>'Budget (Costs)'!A2</f>
        <v>Title:</v>
      </c>
      <c r="B2" s="203">
        <f>'Partner 1'!B2</f>
        <v>0</v>
      </c>
      <c r="C2" s="204"/>
      <c r="D2" s="204"/>
      <c r="E2" s="204"/>
      <c r="F2" s="204"/>
      <c r="G2" s="204"/>
    </row>
    <row r="3" spans="1:8" ht="35.25" customHeight="1">
      <c r="A3" s="12"/>
      <c r="B3" s="43" t="s">
        <v>54</v>
      </c>
      <c r="C3" s="43" t="s">
        <v>98</v>
      </c>
      <c r="D3" s="205" t="s">
        <v>97</v>
      </c>
      <c r="E3" s="206"/>
      <c r="F3" s="70">
        <f>'Partner 1'!F3</f>
        <v>0</v>
      </c>
      <c r="G3" s="66"/>
      <c r="H3" s="64"/>
    </row>
    <row r="4" spans="1:8" ht="15.6">
      <c r="A4" s="12">
        <f>'Budget (Costs)'!A4</f>
        <v>1</v>
      </c>
      <c r="B4" s="95">
        <f>'Partner 1'!B4</f>
        <v>0</v>
      </c>
      <c r="C4" s="58">
        <f>'Partner 1'!C4</f>
        <v>0</v>
      </c>
      <c r="D4" s="61" t="s">
        <v>96</v>
      </c>
      <c r="E4" s="71">
        <f>'Partner 1'!H3</f>
        <v>0</v>
      </c>
      <c r="F4" s="69"/>
      <c r="G4" s="43"/>
    </row>
    <row r="5" spans="1:8" ht="15.6">
      <c r="A5" s="12">
        <f>'Budget (Costs)'!A5</f>
        <v>2</v>
      </c>
      <c r="B5" s="95">
        <f>'Partner 2'!B4</f>
        <v>0</v>
      </c>
      <c r="C5" s="58">
        <f>'Partner 2'!C4</f>
        <v>0</v>
      </c>
      <c r="D5" s="43"/>
      <c r="E5" s="68"/>
      <c r="F5" s="62"/>
      <c r="G5" s="62"/>
    </row>
    <row r="6" spans="1:8" ht="15.6">
      <c r="A6" s="12">
        <f>'Budget (Costs)'!A6</f>
        <v>3</v>
      </c>
      <c r="B6" s="95">
        <f>'Partner 3'!B4</f>
        <v>0</v>
      </c>
      <c r="C6" s="58">
        <f>'Partner 3'!C4</f>
        <v>0</v>
      </c>
      <c r="D6" s="43"/>
      <c r="E6" s="62"/>
      <c r="F6" s="62"/>
      <c r="G6" s="62"/>
    </row>
    <row r="7" spans="1:8" ht="15.6">
      <c r="A7" s="12">
        <f>'Budget (Costs)'!A7</f>
        <v>4</v>
      </c>
      <c r="B7" s="95">
        <f>'Partner 4'!B4</f>
        <v>0</v>
      </c>
      <c r="C7" s="58">
        <f>'Partner 4'!C4</f>
        <v>0</v>
      </c>
      <c r="D7" s="43"/>
      <c r="E7" s="62"/>
      <c r="F7" s="62"/>
      <c r="G7" s="62"/>
    </row>
    <row r="8" spans="1:8" ht="15.6">
      <c r="A8" s="12">
        <f>'Budget (Costs)'!A8</f>
        <v>5</v>
      </c>
      <c r="B8" s="95">
        <f>'Partner 5'!B4</f>
        <v>0</v>
      </c>
      <c r="C8" s="58">
        <f>'Partner 5'!C4</f>
        <v>0</v>
      </c>
      <c r="D8" s="43"/>
      <c r="E8" s="62"/>
      <c r="F8" s="62"/>
      <c r="G8" s="62"/>
    </row>
    <row r="9" spans="1:8" ht="15.6">
      <c r="A9" s="12">
        <f>'Budget (Costs)'!A9</f>
        <v>6</v>
      </c>
      <c r="B9" s="95">
        <f>'Partner 6'!B4</f>
        <v>0</v>
      </c>
      <c r="C9" s="58">
        <f>'Partner 6'!C4</f>
        <v>0</v>
      </c>
      <c r="D9" s="43"/>
      <c r="E9" s="43"/>
      <c r="F9" s="43"/>
      <c r="G9" s="43"/>
    </row>
    <row r="10" spans="1:8" ht="39.75" customHeight="1" thickBot="1">
      <c r="A10" s="201" t="s">
        <v>47</v>
      </c>
      <c r="B10" s="202"/>
      <c r="C10" s="202"/>
      <c r="D10" s="202"/>
      <c r="E10" s="202"/>
    </row>
    <row r="11" spans="1:8" s="46" customFormat="1" ht="56.25" customHeight="1">
      <c r="A11" s="45" t="s">
        <v>0</v>
      </c>
      <c r="B11" s="39" t="s">
        <v>14</v>
      </c>
      <c r="C11" s="9" t="s">
        <v>166</v>
      </c>
      <c r="D11" s="49"/>
    </row>
    <row r="12" spans="1:8" s="46" customFormat="1" ht="15.75" customHeight="1">
      <c r="A12" s="29"/>
      <c r="B12" s="118"/>
      <c r="C12" s="196"/>
      <c r="D12" s="49"/>
    </row>
    <row r="13" spans="1:8" s="47" customFormat="1">
      <c r="A13" s="50"/>
      <c r="B13" s="192" t="s">
        <v>58</v>
      </c>
      <c r="C13" s="197">
        <f>C16+C23+C30+C37+C44+C51</f>
        <v>0</v>
      </c>
      <c r="D13" s="51" t="e">
        <f>C13/C58</f>
        <v>#DIV/0!</v>
      </c>
    </row>
    <row r="14" spans="1:8" s="47" customFormat="1">
      <c r="A14" s="50"/>
      <c r="B14" s="192"/>
      <c r="C14" s="197"/>
      <c r="D14" s="51"/>
    </row>
    <row r="15" spans="1:8" s="47" customFormat="1">
      <c r="A15" s="52" t="s">
        <v>15</v>
      </c>
      <c r="B15" s="193">
        <f>B4</f>
        <v>0</v>
      </c>
      <c r="C15" s="198">
        <f>SUM(C16:C21)</f>
        <v>0</v>
      </c>
      <c r="D15" s="51"/>
    </row>
    <row r="16" spans="1:8" s="48" customFormat="1" outlineLevel="1">
      <c r="A16" s="53" t="s">
        <v>59</v>
      </c>
      <c r="B16" s="194" t="str">
        <f>'Partner 1'!B60</f>
        <v>RRPP</v>
      </c>
      <c r="C16" s="199">
        <f>'Partner 1'!D60</f>
        <v>0</v>
      </c>
      <c r="D16" s="54"/>
    </row>
    <row r="17" spans="1:4" s="48" customFormat="1" outlineLevel="1">
      <c r="A17" s="53" t="s">
        <v>60</v>
      </c>
      <c r="B17" s="194" t="str">
        <f>'Partner 1'!B61</f>
        <v>Name</v>
      </c>
      <c r="C17" s="199">
        <f>'Partner 1'!D61</f>
        <v>0</v>
      </c>
      <c r="D17" s="54"/>
    </row>
    <row r="18" spans="1:4" s="48" customFormat="1" outlineLevel="1">
      <c r="A18" s="53" t="s">
        <v>61</v>
      </c>
      <c r="B18" s="194" t="str">
        <f>'Partner 1'!B62</f>
        <v>Name</v>
      </c>
      <c r="C18" s="199">
        <f>'Partner 1'!D62</f>
        <v>0</v>
      </c>
      <c r="D18" s="55"/>
    </row>
    <row r="19" spans="1:4" s="48" customFormat="1" outlineLevel="1">
      <c r="A19" s="53" t="s">
        <v>62</v>
      </c>
      <c r="B19" s="194" t="str">
        <f>'Partner 1'!B63</f>
        <v>Name</v>
      </c>
      <c r="C19" s="199">
        <f>'Partner 1'!D63</f>
        <v>0</v>
      </c>
      <c r="D19" s="55"/>
    </row>
    <row r="20" spans="1:4" s="48" customFormat="1" outlineLevel="1">
      <c r="A20" s="53" t="s">
        <v>63</v>
      </c>
      <c r="B20" s="194" t="str">
        <f>'Partner 1'!B64</f>
        <v>Name</v>
      </c>
      <c r="C20" s="199">
        <f>'Partner 1'!D64</f>
        <v>0</v>
      </c>
      <c r="D20" s="55"/>
    </row>
    <row r="21" spans="1:4" s="48" customFormat="1" outlineLevel="1">
      <c r="A21" s="53" t="s">
        <v>64</v>
      </c>
      <c r="B21" s="194" t="str">
        <f>'Partner 1'!B65</f>
        <v>Name</v>
      </c>
      <c r="C21" s="199">
        <f>'Partner 1'!D65</f>
        <v>0</v>
      </c>
      <c r="D21" s="55"/>
    </row>
    <row r="22" spans="1:4" s="47" customFormat="1">
      <c r="A22" s="52" t="s">
        <v>16</v>
      </c>
      <c r="B22" s="193">
        <f>B5</f>
        <v>0</v>
      </c>
      <c r="C22" s="198">
        <f>SUM(C23:C28)</f>
        <v>0</v>
      </c>
      <c r="D22" s="51"/>
    </row>
    <row r="23" spans="1:4" s="48" customFormat="1" outlineLevel="1">
      <c r="A23" s="53" t="s">
        <v>65</v>
      </c>
      <c r="B23" s="194" t="str">
        <f>'Partner 2'!B60</f>
        <v>RRPP</v>
      </c>
      <c r="C23" s="199">
        <f>'Partner 2'!D60</f>
        <v>0</v>
      </c>
      <c r="D23" s="54"/>
    </row>
    <row r="24" spans="1:4" s="48" customFormat="1" outlineLevel="1">
      <c r="A24" s="53" t="s">
        <v>66</v>
      </c>
      <c r="B24" s="194" t="str">
        <f>'Partner 2'!B61</f>
        <v>Name</v>
      </c>
      <c r="C24" s="199">
        <f>'Partner 2'!D61</f>
        <v>0</v>
      </c>
      <c r="D24" s="54"/>
    </row>
    <row r="25" spans="1:4" s="48" customFormat="1" outlineLevel="1">
      <c r="A25" s="53" t="s">
        <v>67</v>
      </c>
      <c r="B25" s="194" t="str">
        <f>'Partner 2'!B62</f>
        <v>Name</v>
      </c>
      <c r="C25" s="199">
        <f>'Partner 2'!D62</f>
        <v>0</v>
      </c>
      <c r="D25" s="55"/>
    </row>
    <row r="26" spans="1:4" s="48" customFormat="1" outlineLevel="1">
      <c r="A26" s="53" t="s">
        <v>68</v>
      </c>
      <c r="B26" s="194" t="str">
        <f>'Partner 2'!B63</f>
        <v>Name</v>
      </c>
      <c r="C26" s="199">
        <f>'Partner 2'!D63</f>
        <v>0</v>
      </c>
      <c r="D26" s="55"/>
    </row>
    <row r="27" spans="1:4" s="48" customFormat="1" outlineLevel="1">
      <c r="A27" s="53" t="s">
        <v>69</v>
      </c>
      <c r="B27" s="194" t="str">
        <f>'Partner 2'!B64</f>
        <v>Name</v>
      </c>
      <c r="C27" s="199">
        <f>'Partner 2'!D64</f>
        <v>0</v>
      </c>
      <c r="D27" s="55"/>
    </row>
    <row r="28" spans="1:4" s="48" customFormat="1" outlineLevel="1">
      <c r="A28" s="53" t="s">
        <v>70</v>
      </c>
      <c r="B28" s="194" t="str">
        <f>'Partner 2'!B65</f>
        <v>Name</v>
      </c>
      <c r="C28" s="199">
        <f>'Partner 2'!D65</f>
        <v>0</v>
      </c>
      <c r="D28" s="55"/>
    </row>
    <row r="29" spans="1:4" s="47" customFormat="1">
      <c r="A29" s="52" t="s">
        <v>17</v>
      </c>
      <c r="B29" s="193">
        <f>B6</f>
        <v>0</v>
      </c>
      <c r="C29" s="198">
        <f>SUM(C30:C35)</f>
        <v>0</v>
      </c>
      <c r="D29" s="51"/>
    </row>
    <row r="30" spans="1:4" s="48" customFormat="1" outlineLevel="1">
      <c r="A30" s="53" t="s">
        <v>71</v>
      </c>
      <c r="B30" s="194" t="str">
        <f>'Partner 3'!B60</f>
        <v>RRPP</v>
      </c>
      <c r="C30" s="199">
        <f>'Partner 3'!D60</f>
        <v>0</v>
      </c>
      <c r="D30" s="54"/>
    </row>
    <row r="31" spans="1:4" s="48" customFormat="1" outlineLevel="1">
      <c r="A31" s="53" t="s">
        <v>72</v>
      </c>
      <c r="B31" s="194" t="str">
        <f>'Partner 3'!B61</f>
        <v>Name</v>
      </c>
      <c r="C31" s="199">
        <f>'Partner 3'!D61</f>
        <v>0</v>
      </c>
      <c r="D31" s="54"/>
    </row>
    <row r="32" spans="1:4" s="48" customFormat="1" outlineLevel="1">
      <c r="A32" s="53" t="s">
        <v>73</v>
      </c>
      <c r="B32" s="194" t="str">
        <f>'Partner 3'!B62</f>
        <v>Name</v>
      </c>
      <c r="C32" s="199">
        <f>'Partner 3'!D62</f>
        <v>0</v>
      </c>
      <c r="D32" s="55"/>
    </row>
    <row r="33" spans="1:4" s="48" customFormat="1" outlineLevel="1">
      <c r="A33" s="53" t="s">
        <v>74</v>
      </c>
      <c r="B33" s="194" t="str">
        <f>'Partner 3'!B63</f>
        <v>Name</v>
      </c>
      <c r="C33" s="199">
        <f>'Partner 3'!D63</f>
        <v>0</v>
      </c>
      <c r="D33" s="55"/>
    </row>
    <row r="34" spans="1:4" s="48" customFormat="1" outlineLevel="1">
      <c r="A34" s="53" t="s">
        <v>75</v>
      </c>
      <c r="B34" s="194" t="str">
        <f>'Partner 3'!B64</f>
        <v>Name</v>
      </c>
      <c r="C34" s="199">
        <f>'Partner 3'!D64</f>
        <v>0</v>
      </c>
      <c r="D34" s="55"/>
    </row>
    <row r="35" spans="1:4" s="48" customFormat="1" outlineLevel="1">
      <c r="A35" s="53" t="s">
        <v>76</v>
      </c>
      <c r="B35" s="194" t="str">
        <f>'Partner 3'!B65</f>
        <v>Name</v>
      </c>
      <c r="C35" s="199">
        <f>'Partner 3'!D65</f>
        <v>0</v>
      </c>
      <c r="D35" s="55"/>
    </row>
    <row r="36" spans="1:4" s="47" customFormat="1">
      <c r="A36" s="52" t="s">
        <v>18</v>
      </c>
      <c r="B36" s="193">
        <f>B7</f>
        <v>0</v>
      </c>
      <c r="C36" s="198">
        <f>SUM(C37:C42)</f>
        <v>0</v>
      </c>
      <c r="D36" s="51"/>
    </row>
    <row r="37" spans="1:4" s="48" customFormat="1" outlineLevel="1">
      <c r="A37" s="53" t="s">
        <v>77</v>
      </c>
      <c r="B37" s="194" t="str">
        <f>'Partner 4'!B60</f>
        <v>RRPP</v>
      </c>
      <c r="C37" s="199">
        <f>'Partner 4'!D60</f>
        <v>0</v>
      </c>
      <c r="D37" s="54"/>
    </row>
    <row r="38" spans="1:4" s="48" customFormat="1" outlineLevel="1">
      <c r="A38" s="53" t="s">
        <v>78</v>
      </c>
      <c r="B38" s="194" t="str">
        <f>'Partner 4'!B61</f>
        <v>Name</v>
      </c>
      <c r="C38" s="199">
        <f>'Partner 4'!D61</f>
        <v>0</v>
      </c>
      <c r="D38" s="54"/>
    </row>
    <row r="39" spans="1:4" s="48" customFormat="1" outlineLevel="1">
      <c r="A39" s="53" t="s">
        <v>79</v>
      </c>
      <c r="B39" s="194" t="str">
        <f>'Partner 4'!B62</f>
        <v>Name</v>
      </c>
      <c r="C39" s="199">
        <f>'Partner 4'!D62</f>
        <v>0</v>
      </c>
      <c r="D39" s="55"/>
    </row>
    <row r="40" spans="1:4" s="48" customFormat="1" outlineLevel="1">
      <c r="A40" s="53" t="s">
        <v>80</v>
      </c>
      <c r="B40" s="194" t="str">
        <f>'Partner 4'!B63</f>
        <v>Name</v>
      </c>
      <c r="C40" s="199">
        <f>'Partner 4'!D63</f>
        <v>0</v>
      </c>
      <c r="D40" s="55"/>
    </row>
    <row r="41" spans="1:4" s="48" customFormat="1" outlineLevel="1">
      <c r="A41" s="53" t="s">
        <v>81</v>
      </c>
      <c r="B41" s="194" t="str">
        <f>'Partner 4'!B64</f>
        <v>Name</v>
      </c>
      <c r="C41" s="199">
        <f>'Partner 4'!D64</f>
        <v>0</v>
      </c>
      <c r="D41" s="55"/>
    </row>
    <row r="42" spans="1:4" s="48" customFormat="1" outlineLevel="1">
      <c r="A42" s="53" t="s">
        <v>82</v>
      </c>
      <c r="B42" s="194" t="str">
        <f>'Partner 4'!B65</f>
        <v>Name</v>
      </c>
      <c r="C42" s="199">
        <f>'Partner 4'!D65</f>
        <v>0</v>
      </c>
      <c r="D42" s="55"/>
    </row>
    <row r="43" spans="1:4" s="47" customFormat="1">
      <c r="A43" s="52" t="s">
        <v>43</v>
      </c>
      <c r="B43" s="193">
        <f>B8</f>
        <v>0</v>
      </c>
      <c r="C43" s="198">
        <f>SUM(C44:C49)</f>
        <v>0</v>
      </c>
      <c r="D43" s="51"/>
    </row>
    <row r="44" spans="1:4" s="48" customFormat="1" outlineLevel="1">
      <c r="A44" s="53" t="s">
        <v>83</v>
      </c>
      <c r="B44" s="194" t="str">
        <f>'Partner 5'!B60</f>
        <v>RRPP</v>
      </c>
      <c r="C44" s="199">
        <f>'Partner 5'!D60</f>
        <v>0</v>
      </c>
      <c r="D44" s="54"/>
    </row>
    <row r="45" spans="1:4" s="48" customFormat="1" outlineLevel="1">
      <c r="A45" s="53" t="s">
        <v>84</v>
      </c>
      <c r="B45" s="194" t="str">
        <f>'Partner 5'!B61</f>
        <v>Name</v>
      </c>
      <c r="C45" s="199">
        <f>'Partner 5'!D61</f>
        <v>0</v>
      </c>
      <c r="D45" s="54"/>
    </row>
    <row r="46" spans="1:4" s="48" customFormat="1" outlineLevel="1">
      <c r="A46" s="53" t="s">
        <v>85</v>
      </c>
      <c r="B46" s="194" t="str">
        <f>'Partner 5'!B62</f>
        <v>Name</v>
      </c>
      <c r="C46" s="199">
        <f>'Partner 5'!D62</f>
        <v>0</v>
      </c>
      <c r="D46" s="55"/>
    </row>
    <row r="47" spans="1:4" s="48" customFormat="1" outlineLevel="1">
      <c r="A47" s="53" t="s">
        <v>86</v>
      </c>
      <c r="B47" s="194" t="str">
        <f>'Partner 5'!B63</f>
        <v>Name</v>
      </c>
      <c r="C47" s="199">
        <f>'Partner 5'!D63</f>
        <v>0</v>
      </c>
      <c r="D47" s="55"/>
    </row>
    <row r="48" spans="1:4" s="48" customFormat="1" outlineLevel="1">
      <c r="A48" s="53" t="s">
        <v>87</v>
      </c>
      <c r="B48" s="194" t="str">
        <f>'Partner 5'!B64</f>
        <v>Name</v>
      </c>
      <c r="C48" s="199">
        <f>'Partner 5'!D64</f>
        <v>0</v>
      </c>
      <c r="D48" s="55"/>
    </row>
    <row r="49" spans="1:6" s="48" customFormat="1" outlineLevel="1">
      <c r="A49" s="53" t="s">
        <v>88</v>
      </c>
      <c r="B49" s="194" t="str">
        <f>'Partner 5'!B65</f>
        <v>Name</v>
      </c>
      <c r="C49" s="199">
        <f>'Partner 5'!D65</f>
        <v>0</v>
      </c>
      <c r="D49" s="55"/>
    </row>
    <row r="50" spans="1:6" s="47" customFormat="1">
      <c r="A50" s="52" t="s">
        <v>44</v>
      </c>
      <c r="B50" s="193">
        <f>B9</f>
        <v>0</v>
      </c>
      <c r="C50" s="198">
        <f>SUM(C51:C56)</f>
        <v>0</v>
      </c>
      <c r="D50" s="51"/>
    </row>
    <row r="51" spans="1:6" s="48" customFormat="1" outlineLevel="1">
      <c r="A51" s="53" t="s">
        <v>89</v>
      </c>
      <c r="B51" s="194" t="str">
        <f>'Partner 6'!B60</f>
        <v>RRPP</v>
      </c>
      <c r="C51" s="199">
        <f>'Partner 6'!D60</f>
        <v>0</v>
      </c>
      <c r="D51" s="54"/>
    </row>
    <row r="52" spans="1:6" s="48" customFormat="1" outlineLevel="1">
      <c r="A52" s="53" t="s">
        <v>90</v>
      </c>
      <c r="B52" s="194" t="str">
        <f>'Partner 6'!B61</f>
        <v>Name</v>
      </c>
      <c r="C52" s="199">
        <f>'Partner 6'!D61</f>
        <v>0</v>
      </c>
      <c r="D52" s="54"/>
    </row>
    <row r="53" spans="1:6" s="48" customFormat="1" outlineLevel="1">
      <c r="A53" s="53" t="s">
        <v>91</v>
      </c>
      <c r="B53" s="194" t="str">
        <f>'Partner 6'!B62</f>
        <v>Name</v>
      </c>
      <c r="C53" s="199">
        <f>'Partner 6'!D62</f>
        <v>0</v>
      </c>
      <c r="D53" s="55"/>
    </row>
    <row r="54" spans="1:6" s="48" customFormat="1" outlineLevel="1">
      <c r="A54" s="53" t="s">
        <v>92</v>
      </c>
      <c r="B54" s="194" t="str">
        <f>'Partner 6'!B63</f>
        <v>Name</v>
      </c>
      <c r="C54" s="199">
        <f>'Partner 6'!D63</f>
        <v>0</v>
      </c>
      <c r="D54" s="55"/>
    </row>
    <row r="55" spans="1:6" s="48" customFormat="1" outlineLevel="1">
      <c r="A55" s="53" t="s">
        <v>93</v>
      </c>
      <c r="B55" s="194" t="str">
        <f>'Partner 6'!B64</f>
        <v>Name</v>
      </c>
      <c r="C55" s="199">
        <f>'Partner 6'!D64</f>
        <v>0</v>
      </c>
      <c r="D55" s="55"/>
    </row>
    <row r="56" spans="1:6" s="48" customFormat="1" outlineLevel="1">
      <c r="A56" s="53" t="s">
        <v>94</v>
      </c>
      <c r="B56" s="194" t="str">
        <f>'Partner 6'!B65</f>
        <v>Name</v>
      </c>
      <c r="C56" s="199">
        <f>'Partner 6'!D65</f>
        <v>0</v>
      </c>
      <c r="D56" s="55"/>
    </row>
    <row r="57" spans="1:6" s="48" customFormat="1">
      <c r="A57" s="53"/>
      <c r="B57" s="194"/>
      <c r="C57" s="200"/>
      <c r="D57" s="55"/>
    </row>
    <row r="58" spans="1:6" s="47" customFormat="1" ht="21" customHeight="1" thickBot="1">
      <c r="A58" s="6"/>
      <c r="B58" s="195" t="s">
        <v>19</v>
      </c>
      <c r="C58" s="7">
        <f>C50+C43+C36+C29+C22+C15</f>
        <v>0</v>
      </c>
      <c r="D58" s="56"/>
    </row>
    <row r="59" spans="1:6">
      <c r="C59" s="65"/>
      <c r="D59" s="208"/>
      <c r="E59" s="208"/>
      <c r="F59" s="208"/>
    </row>
  </sheetData>
  <sheetProtection password="C823" sheet="1" objects="1" scenarios="1" selectLockedCells="1"/>
  <mergeCells count="4">
    <mergeCell ref="B2:G2"/>
    <mergeCell ref="D3:E3"/>
    <mergeCell ref="D59:F59"/>
    <mergeCell ref="A10:E10"/>
  </mergeCells>
  <phoneticPr fontId="5" type="noConversion"/>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selection activeCell="C14" sqref="C14"/>
    </sheetView>
  </sheetViews>
  <sheetFormatPr defaultColWidth="9.109375" defaultRowHeight="13.2"/>
  <cols>
    <col min="1" max="1" width="9.109375" style="77"/>
    <col min="2" max="2" width="49" style="77" customWidth="1"/>
    <col min="3" max="3" width="13.109375" style="77" customWidth="1"/>
    <col min="4" max="5" width="13.5546875" style="77" customWidth="1"/>
    <col min="6" max="6" width="14.109375" style="77" customWidth="1"/>
    <col min="7" max="7" width="13.44140625" style="77" customWidth="1"/>
    <col min="8" max="8" width="14" style="77" customWidth="1"/>
    <col min="9" max="16384" width="9.109375" style="77"/>
  </cols>
  <sheetData>
    <row r="1" spans="1:8" s="17" customFormat="1" ht="21" customHeight="1">
      <c r="A1" s="74" t="s">
        <v>95</v>
      </c>
      <c r="B1" s="41"/>
      <c r="C1" s="41"/>
      <c r="D1" s="41"/>
      <c r="E1" s="42"/>
      <c r="F1" s="41"/>
      <c r="G1" s="41"/>
    </row>
    <row r="2" spans="1:8" s="17" customFormat="1" ht="15.6">
      <c r="A2" s="11" t="str">
        <f>'Budget (Costs)'!A2</f>
        <v>Title:</v>
      </c>
      <c r="B2" s="203">
        <f>'Budget (Costs)'!B2:I2</f>
        <v>0</v>
      </c>
      <c r="C2" s="204"/>
      <c r="D2" s="204"/>
      <c r="E2" s="204"/>
      <c r="F2" s="204"/>
      <c r="G2" s="204"/>
    </row>
    <row r="3" spans="1:8" s="17" customFormat="1" ht="34.5" customHeight="1">
      <c r="A3" s="12"/>
      <c r="B3" s="43" t="s">
        <v>54</v>
      </c>
      <c r="C3" s="43" t="s">
        <v>99</v>
      </c>
      <c r="D3" s="205" t="str">
        <f>'Financial Plan (Income)'!D3:E3</f>
        <v>Duration (months):</v>
      </c>
      <c r="E3" s="206"/>
      <c r="F3" s="63">
        <f>'Financial Plan (Income)'!F3</f>
        <v>0</v>
      </c>
      <c r="G3" s="64"/>
    </row>
    <row r="4" spans="1:8" s="17" customFormat="1" ht="19.5" customHeight="1">
      <c r="A4" s="12">
        <f>'Budget (Costs)'!A4</f>
        <v>1</v>
      </c>
      <c r="B4" s="95">
        <f>'Budget (Costs)'!B4</f>
        <v>0</v>
      </c>
      <c r="C4" s="58">
        <f>'Budget (Costs)'!C4</f>
        <v>0</v>
      </c>
      <c r="D4" s="61" t="str">
        <f>'Financial Plan (Income)'!D4</f>
        <v>Dates:</v>
      </c>
      <c r="E4" s="67">
        <f>'Financial Plan (Income)'!E4</f>
        <v>0</v>
      </c>
      <c r="F4" s="70"/>
      <c r="G4" s="43"/>
    </row>
    <row r="5" spans="1:8" s="17" customFormat="1" ht="18.75" customHeight="1">
      <c r="A5" s="12">
        <f>'Budget (Costs)'!A5</f>
        <v>2</v>
      </c>
      <c r="B5" s="95">
        <f>'Budget (Costs)'!B5</f>
        <v>0</v>
      </c>
      <c r="C5" s="58">
        <f>'Budget (Costs)'!C5</f>
        <v>0</v>
      </c>
      <c r="D5" s="43"/>
      <c r="E5" s="73"/>
      <c r="F5" s="72"/>
      <c r="G5" s="72"/>
      <c r="H5" s="72"/>
    </row>
    <row r="6" spans="1:8" s="17" customFormat="1" ht="18.75" customHeight="1">
      <c r="A6" s="12">
        <f>'Budget (Costs)'!A6</f>
        <v>3</v>
      </c>
      <c r="B6" s="95">
        <f>'Budget (Costs)'!B6</f>
        <v>0</v>
      </c>
      <c r="C6" s="58">
        <f>'Budget (Costs)'!C6</f>
        <v>0</v>
      </c>
      <c r="D6" s="43"/>
      <c r="E6" s="72"/>
      <c r="F6" s="72"/>
      <c r="G6" s="72"/>
      <c r="H6" s="72"/>
    </row>
    <row r="7" spans="1:8" s="17" customFormat="1" ht="19.5" customHeight="1">
      <c r="A7" s="12">
        <f>'Budget (Costs)'!A7</f>
        <v>4</v>
      </c>
      <c r="B7" s="95">
        <f>'Budget (Costs)'!B7</f>
        <v>0</v>
      </c>
      <c r="C7" s="58">
        <f>'Budget (Costs)'!C7</f>
        <v>0</v>
      </c>
      <c r="D7" s="43"/>
      <c r="E7" s="72"/>
      <c r="F7" s="72"/>
      <c r="G7" s="72"/>
      <c r="H7" s="72"/>
    </row>
    <row r="8" spans="1:8" s="17" customFormat="1" ht="18.75" customHeight="1">
      <c r="A8" s="12">
        <f>'Budget (Costs)'!A8</f>
        <v>5</v>
      </c>
      <c r="B8" s="95">
        <f>'Budget (Costs)'!B8</f>
        <v>0</v>
      </c>
      <c r="C8" s="58">
        <f>'Budget (Costs)'!C8</f>
        <v>0</v>
      </c>
      <c r="D8" s="43"/>
      <c r="E8" s="72"/>
      <c r="F8" s="72"/>
      <c r="G8" s="72"/>
      <c r="H8" s="72"/>
    </row>
    <row r="9" spans="1:8" s="17" customFormat="1" ht="18" customHeight="1">
      <c r="A9" s="12">
        <f>'Budget (Costs)'!A9</f>
        <v>6</v>
      </c>
      <c r="B9" s="95">
        <f>'Budget (Costs)'!B9</f>
        <v>0</v>
      </c>
      <c r="C9" s="58">
        <f>'Budget (Costs)'!C9</f>
        <v>0</v>
      </c>
      <c r="D9" s="43"/>
      <c r="E9" s="43"/>
      <c r="F9" s="43"/>
      <c r="G9" s="43"/>
    </row>
    <row r="10" spans="1:8" s="17" customFormat="1" ht="39.75" customHeight="1">
      <c r="A10" s="201" t="s">
        <v>100</v>
      </c>
      <c r="B10" s="202"/>
      <c r="C10" s="202"/>
      <c r="D10" s="202"/>
      <c r="E10" s="202"/>
      <c r="F10" s="44"/>
      <c r="G10" s="44"/>
    </row>
    <row r="11" spans="1:8" s="17" customFormat="1" ht="13.5" customHeight="1" thickBot="1">
      <c r="A11" s="215" t="s">
        <v>116</v>
      </c>
      <c r="B11" s="213" t="s">
        <v>122</v>
      </c>
      <c r="C11" s="212" t="s">
        <v>103</v>
      </c>
      <c r="D11" s="212"/>
      <c r="E11" s="212"/>
      <c r="F11" s="212"/>
      <c r="G11" s="212"/>
      <c r="H11" s="212"/>
    </row>
    <row r="12" spans="1:8">
      <c r="A12" s="216"/>
      <c r="B12" s="214"/>
      <c r="C12" s="210" t="s">
        <v>115</v>
      </c>
      <c r="D12" s="211"/>
      <c r="E12" s="210" t="s">
        <v>101</v>
      </c>
      <c r="F12" s="211"/>
      <c r="G12" s="210" t="s">
        <v>102</v>
      </c>
      <c r="H12" s="211"/>
    </row>
    <row r="13" spans="1:8">
      <c r="A13" s="78"/>
      <c r="B13" s="79"/>
      <c r="C13" s="80"/>
      <c r="D13" s="81"/>
      <c r="E13" s="80"/>
      <c r="F13" s="81"/>
      <c r="G13" s="80"/>
      <c r="H13" s="82"/>
    </row>
    <row r="14" spans="1:8">
      <c r="A14" s="83">
        <v>1</v>
      </c>
      <c r="B14" s="84" t="s">
        <v>117</v>
      </c>
      <c r="C14" s="85">
        <f>SUMIF('Budget (Costs)'!$F$3, "&lt;=12", 'Financial Plan (Income)'!$C$13)*50%</f>
        <v>0</v>
      </c>
      <c r="D14" s="86" t="s">
        <v>104</v>
      </c>
      <c r="E14" s="85">
        <f>SUMIFS('Financial Plan (Income)'!$C$13, 'Budget (Costs)'!$F$3, "&gt;12", 'Budget (Costs)'!$F$3, "&lt;=18")*60%</f>
        <v>0</v>
      </c>
      <c r="F14" s="86" t="s">
        <v>107</v>
      </c>
      <c r="G14" s="85">
        <f>SUMIFS('Financial Plan (Income)'!$C$13, 'Budget (Costs)'!$F$3, "&gt;18", 'Budget (Costs)'!$F$3, "&lt;=24")*60%</f>
        <v>0</v>
      </c>
      <c r="H14" s="86" t="s">
        <v>107</v>
      </c>
    </row>
    <row r="15" spans="1:8">
      <c r="A15" s="83">
        <v>2</v>
      </c>
      <c r="B15" s="84" t="s">
        <v>118</v>
      </c>
      <c r="C15" s="85">
        <f>SUMIF('Budget (Costs)'!$F$3, "&lt;=12", 'Financial Plan (Income)'!$C$13)*30%</f>
        <v>0</v>
      </c>
      <c r="D15" s="86" t="s">
        <v>105</v>
      </c>
      <c r="E15" s="85" t="e">
        <f>SUMIFS('Financial Plan (Income)'!$C$13, 'Budget (Costs)'!$F$3, "&gt;12", 'Budget (Costs)'!$F$3, "&lt;=18")*40%+SUMIFS('Financial Plan (Income)'!#REF!, 'Budget (Costs)'!$F$3, "&gt;12", 'Budget (Costs)'!$F$3, "&lt;=18")*20%</f>
        <v>#REF!</v>
      </c>
      <c r="F15" s="86" t="s">
        <v>113</v>
      </c>
      <c r="G15" s="85" t="e">
        <f>SUMIFS('Financial Plan (Income)'!$C$13, 'Budget (Costs)'!$F$3, "&gt;18", 'Budget (Costs)'!$F$3, "&lt;=24")*40%+SUMIFS('Financial Plan (Income)'!#REF!, 'Budget (Costs)'!$F$3, "&gt;18", 'Budget (Costs)'!$F$3, "&lt;=24")*10%</f>
        <v>#REF!</v>
      </c>
      <c r="H15" s="86" t="s">
        <v>108</v>
      </c>
    </row>
    <row r="16" spans="1:8">
      <c r="A16" s="83">
        <v>3</v>
      </c>
      <c r="B16" s="84" t="s">
        <v>119</v>
      </c>
      <c r="C16" s="85">
        <f>SUMIF('Budget (Costs)'!$F$3, "&lt;=12", 'Financial Plan (Income)'!$C$13)*20%</f>
        <v>0</v>
      </c>
      <c r="D16" s="86" t="s">
        <v>106</v>
      </c>
      <c r="E16" s="85" t="e">
        <f>SUMIFS('Financial Plan (Income)'!#REF!, 'Budget (Costs)'!$F$3, "&gt;12", 'Budget (Costs)'!$F$3, "&lt;=18")*60%</f>
        <v>#REF!</v>
      </c>
      <c r="F16" s="86" t="s">
        <v>109</v>
      </c>
      <c r="G16" s="85" t="e">
        <f>SUMIFS('Financial Plan (Income)'!#REF!, 'Budget (Costs)'!$F$3, "&gt;18", 'Budget (Costs)'!$F$3, "&lt;=24")*40%</f>
        <v>#REF!</v>
      </c>
      <c r="H16" s="86" t="s">
        <v>114</v>
      </c>
    </row>
    <row r="17" spans="1:8">
      <c r="A17" s="83">
        <v>4</v>
      </c>
      <c r="B17" s="84" t="s">
        <v>120</v>
      </c>
      <c r="C17" s="85"/>
      <c r="D17" s="87"/>
      <c r="E17" s="85" t="e">
        <f>SUMIFS('Financial Plan (Income)'!#REF!, 'Budget (Costs)'!$F$3, "&gt;12", 'Budget (Costs)'!$F$3, "&lt;=18")*20%</f>
        <v>#REF!</v>
      </c>
      <c r="F17" s="86" t="s">
        <v>112</v>
      </c>
      <c r="G17" s="85" t="e">
        <f>SUMIFS('Financial Plan (Income)'!#REF!, 'Budget (Costs)'!$F$3, "&gt;18", 'Budget (Costs)'!$F$3, "&lt;=24")*30%</f>
        <v>#REF!</v>
      </c>
      <c r="H17" s="86" t="s">
        <v>110</v>
      </c>
    </row>
    <row r="18" spans="1:8">
      <c r="A18" s="83">
        <v>5</v>
      </c>
      <c r="B18" s="84" t="s">
        <v>121</v>
      </c>
      <c r="C18" s="85"/>
      <c r="D18" s="87"/>
      <c r="E18" s="85"/>
      <c r="F18" s="87"/>
      <c r="G18" s="85" t="e">
        <f>SUMIFS('Financial Plan (Income)'!#REF!, 'Budget (Costs)'!$F$3, "&gt;18", 'Budget (Costs)'!$F$3, "&lt;=24")*20%</f>
        <v>#REF!</v>
      </c>
      <c r="H18" s="86" t="s">
        <v>112</v>
      </c>
    </row>
    <row r="19" spans="1:8">
      <c r="A19" s="78"/>
      <c r="B19" s="79"/>
      <c r="C19" s="88"/>
      <c r="D19" s="82"/>
      <c r="E19" s="88"/>
      <c r="F19" s="82"/>
      <c r="G19" s="88"/>
      <c r="H19" s="81"/>
    </row>
    <row r="20" spans="1:8" ht="13.8" thickBot="1">
      <c r="A20" s="89"/>
      <c r="B20" s="90" t="s">
        <v>111</v>
      </c>
      <c r="C20" s="91">
        <f>SUM(C14:C18)</f>
        <v>0</v>
      </c>
      <c r="D20" s="92"/>
      <c r="E20" s="91" t="e">
        <f>SUM(E14:E18)</f>
        <v>#REF!</v>
      </c>
      <c r="F20" s="92"/>
      <c r="G20" s="91" t="e">
        <f>SUM(G14:G18)</f>
        <v>#REF!</v>
      </c>
      <c r="H20" s="92"/>
    </row>
    <row r="21" spans="1:8" ht="12.75" customHeight="1">
      <c r="B21" s="209" t="s">
        <v>127</v>
      </c>
      <c r="C21" s="209"/>
      <c r="D21" s="209"/>
      <c r="E21" s="209"/>
      <c r="F21" s="209"/>
      <c r="G21" s="209"/>
      <c r="H21" s="209"/>
    </row>
    <row r="22" spans="1:8">
      <c r="B22" s="93"/>
    </row>
    <row r="23" spans="1:8">
      <c r="B23" s="93"/>
    </row>
  </sheetData>
  <sheetProtection selectLockedCells="1"/>
  <mergeCells count="10">
    <mergeCell ref="B21:H21"/>
    <mergeCell ref="B2:G2"/>
    <mergeCell ref="D3:E3"/>
    <mergeCell ref="A10:E10"/>
    <mergeCell ref="C12:D12"/>
    <mergeCell ref="E12:F12"/>
    <mergeCell ref="G12:H12"/>
    <mergeCell ref="C11:H11"/>
    <mergeCell ref="B11:B12"/>
    <mergeCell ref="A11:A1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37"/>
  <sheetViews>
    <sheetView topLeftCell="A16" workbookViewId="0">
      <selection activeCell="C36" sqref="C36"/>
    </sheetView>
  </sheetViews>
  <sheetFormatPr defaultColWidth="9.109375" defaultRowHeight="13.2"/>
  <cols>
    <col min="1" max="1" width="9.109375" style="77"/>
    <col min="2" max="2" width="49" style="77" customWidth="1"/>
    <col min="3" max="3" width="13.109375" style="77" customWidth="1"/>
    <col min="4" max="4" width="13.5546875" style="77" customWidth="1"/>
    <col min="5" max="5" width="14" style="77" customWidth="1"/>
    <col min="6" max="6" width="14.109375" style="77" customWidth="1"/>
    <col min="7" max="7" width="13.44140625" style="77" customWidth="1"/>
    <col min="8" max="8" width="14" style="77" customWidth="1"/>
    <col min="9" max="16384" width="9.109375" style="77"/>
  </cols>
  <sheetData>
    <row r="1" spans="1:8" s="17" customFormat="1" ht="21" customHeight="1">
      <c r="A1" s="111" t="s">
        <v>95</v>
      </c>
      <c r="B1" s="145"/>
      <c r="C1" s="145"/>
      <c r="D1" s="145"/>
      <c r="E1" s="146"/>
      <c r="F1" s="145"/>
      <c r="G1" s="145"/>
    </row>
    <row r="2" spans="1:8" s="17" customFormat="1">
      <c r="A2" s="149" t="str">
        <f>'Budget (Costs)'!A2</f>
        <v>Title:</v>
      </c>
      <c r="B2" s="156">
        <f>'Budget (Costs)'!B2:I2</f>
        <v>0</v>
      </c>
      <c r="C2" s="155"/>
      <c r="D2" s="155"/>
      <c r="E2" s="155"/>
      <c r="F2" s="155"/>
      <c r="G2" s="155"/>
    </row>
    <row r="3" spans="1:8" s="17" customFormat="1" ht="14.25" customHeight="1">
      <c r="A3" s="150"/>
      <c r="B3" s="151" t="s">
        <v>138</v>
      </c>
      <c r="C3" s="151" t="s">
        <v>99</v>
      </c>
      <c r="D3" s="217" t="str">
        <f>'Financial Plan (Income)'!D3:E3</f>
        <v>Duration (months):</v>
      </c>
      <c r="E3" s="218"/>
      <c r="F3" s="153">
        <f>'Financial Plan (Income)'!F3</f>
        <v>0</v>
      </c>
      <c r="G3" s="147"/>
    </row>
    <row r="4" spans="1:8" s="17" customFormat="1" ht="14.25" customHeight="1">
      <c r="A4" s="150">
        <f>'Budget (Costs)'!A4</f>
        <v>1</v>
      </c>
      <c r="B4" s="151">
        <f>'Budget (Costs)'!B4</f>
        <v>0</v>
      </c>
      <c r="C4" s="153">
        <f>'Budget (Costs)'!C4</f>
        <v>0</v>
      </c>
      <c r="D4" s="152" t="str">
        <f>'Financial Plan (Income)'!D4</f>
        <v>Dates:</v>
      </c>
      <c r="E4" s="154">
        <f>'Financial Plan (Income)'!E4</f>
        <v>0</v>
      </c>
      <c r="F4" s="154"/>
      <c r="G4" s="151"/>
    </row>
    <row r="5" spans="1:8" s="17" customFormat="1" ht="12.75" customHeight="1">
      <c r="A5" s="150">
        <f>'Budget (Costs)'!A5</f>
        <v>2</v>
      </c>
      <c r="B5" s="151">
        <f>'Budget (Costs)'!B5</f>
        <v>0</v>
      </c>
      <c r="C5" s="153">
        <f>'Budget (Costs)'!C5</f>
        <v>0</v>
      </c>
      <c r="D5" s="151"/>
      <c r="E5" s="148"/>
      <c r="F5" s="148"/>
      <c r="G5" s="148"/>
      <c r="H5" s="72"/>
    </row>
    <row r="6" spans="1:8" s="17" customFormat="1" ht="12.75" customHeight="1">
      <c r="A6" s="150">
        <f>'Budget (Costs)'!A6</f>
        <v>3</v>
      </c>
      <c r="B6" s="151">
        <f>'Budget (Costs)'!B6</f>
        <v>0</v>
      </c>
      <c r="C6" s="153">
        <f>'Budget (Costs)'!C6</f>
        <v>0</v>
      </c>
      <c r="D6" s="151"/>
      <c r="E6" s="148"/>
      <c r="F6" s="148"/>
      <c r="G6" s="148"/>
      <c r="H6" s="72"/>
    </row>
    <row r="7" spans="1:8" s="17" customFormat="1" ht="12.75" customHeight="1">
      <c r="A7" s="150">
        <f>'Budget (Costs)'!A7</f>
        <v>4</v>
      </c>
      <c r="B7" s="151">
        <f>'Budget (Costs)'!B7</f>
        <v>0</v>
      </c>
      <c r="C7" s="153">
        <f>'Budget (Costs)'!C7</f>
        <v>0</v>
      </c>
      <c r="D7" s="151"/>
      <c r="E7" s="148"/>
      <c r="F7" s="148"/>
      <c r="G7" s="148"/>
      <c r="H7" s="72"/>
    </row>
    <row r="8" spans="1:8" s="17" customFormat="1" ht="12" customHeight="1">
      <c r="A8" s="150">
        <f>'Budget (Costs)'!A8</f>
        <v>5</v>
      </c>
      <c r="B8" s="151">
        <f>'Budget (Costs)'!B8</f>
        <v>0</v>
      </c>
      <c r="C8" s="153">
        <f>'Budget (Costs)'!C8</f>
        <v>0</v>
      </c>
      <c r="D8" s="151"/>
      <c r="E8" s="148"/>
      <c r="F8" s="148"/>
      <c r="G8" s="148"/>
      <c r="H8" s="72"/>
    </row>
    <row r="9" spans="1:8" s="17" customFormat="1" ht="14.25" customHeight="1">
      <c r="A9" s="150">
        <f>'Budget (Costs)'!A9</f>
        <v>6</v>
      </c>
      <c r="B9" s="151">
        <f>'Budget (Costs)'!B9</f>
        <v>0</v>
      </c>
      <c r="C9" s="153">
        <f>'Budget (Costs)'!C9</f>
        <v>0</v>
      </c>
      <c r="D9" s="151"/>
      <c r="E9" s="151"/>
      <c r="F9" s="151"/>
      <c r="G9" s="151"/>
    </row>
    <row r="10" spans="1:8" s="17" customFormat="1" ht="11.25" customHeight="1">
      <c r="A10" s="150"/>
      <c r="B10" s="151"/>
      <c r="C10" s="153"/>
      <c r="D10" s="151"/>
      <c r="E10" s="151"/>
      <c r="F10" s="151"/>
      <c r="G10" s="151"/>
    </row>
    <row r="11" spans="1:8" s="17" customFormat="1" ht="11.25" customHeight="1">
      <c r="A11" s="150"/>
      <c r="B11" s="151"/>
      <c r="C11" s="153"/>
      <c r="D11" s="151"/>
      <c r="E11" s="151"/>
      <c r="F11" s="151"/>
      <c r="G11" s="151"/>
    </row>
    <row r="12" spans="1:8" s="17" customFormat="1" ht="11.25" customHeight="1">
      <c r="A12" s="150"/>
      <c r="B12" s="151" t="s">
        <v>133</v>
      </c>
      <c r="C12" s="153"/>
      <c r="D12" s="151"/>
      <c r="E12" s="151"/>
      <c r="F12" s="151"/>
      <c r="G12" s="151"/>
    </row>
    <row r="13" spans="1:8">
      <c r="B13" s="93"/>
    </row>
    <row r="14" spans="1:8">
      <c r="B14" s="93" t="s">
        <v>134</v>
      </c>
      <c r="C14" s="141" t="s">
        <v>41</v>
      </c>
      <c r="D14" s="141"/>
      <c r="E14" s="171"/>
    </row>
    <row r="15" spans="1:8">
      <c r="A15" s="140" t="str">
        <f>'Budget (Costs)'!A13</f>
        <v>A</v>
      </c>
      <c r="B15" s="77" t="str">
        <f>'Budget (Costs)'!B13</f>
        <v>Consumables and rental of equipment</v>
      </c>
      <c r="C15" s="142">
        <f>'Budget (Costs)'!C13</f>
        <v>0</v>
      </c>
      <c r="D15" s="143" t="e">
        <f>C15/$C$19</f>
        <v>#DIV/0!</v>
      </c>
    </row>
    <row r="16" spans="1:8">
      <c r="A16" s="140" t="str">
        <f>'Budget (Costs)'!A21</f>
        <v>B</v>
      </c>
      <c r="B16" s="77" t="str">
        <f>'Budget (Costs)'!B21</f>
        <v>Field expenses, conference participation</v>
      </c>
      <c r="C16" s="142">
        <f>'Budget (Costs)'!C21</f>
        <v>0</v>
      </c>
      <c r="D16" s="143" t="e">
        <f>C16/$C$19</f>
        <v>#DIV/0!</v>
      </c>
    </row>
    <row r="17" spans="1:6">
      <c r="A17" s="140" t="str">
        <f>'Budget (Costs)'!A29</f>
        <v>C</v>
      </c>
      <c r="B17" s="77" t="str">
        <f>'Budget (Costs)'!B29</f>
        <v>Miscellanious</v>
      </c>
      <c r="C17" s="142">
        <f>'Budget (Costs)'!C29</f>
        <v>0</v>
      </c>
      <c r="D17" s="143" t="e">
        <f>C17/$C$19</f>
        <v>#DIV/0!</v>
      </c>
    </row>
    <row r="18" spans="1:6">
      <c r="A18" s="140" t="str">
        <f>'Budget (Costs)'!A37</f>
        <v>D</v>
      </c>
      <c r="B18" s="77" t="str">
        <f>'Budget (Costs)'!B37</f>
        <v>Salaries</v>
      </c>
      <c r="C18" s="142">
        <f>'Budget (Costs)'!C37</f>
        <v>0</v>
      </c>
      <c r="D18" s="143" t="e">
        <f>C18/$C$19</f>
        <v>#DIV/0!</v>
      </c>
    </row>
    <row r="19" spans="1:6">
      <c r="B19" s="93" t="s">
        <v>41</v>
      </c>
      <c r="C19" s="142">
        <f>SUM(C15:C18)</f>
        <v>0</v>
      </c>
      <c r="D19" s="143" t="e">
        <f>C19/$C$19</f>
        <v>#DIV/0!</v>
      </c>
    </row>
    <row r="20" spans="1:6">
      <c r="C20" s="144"/>
      <c r="D20" s="144"/>
      <c r="E20" s="143"/>
    </row>
    <row r="21" spans="1:6">
      <c r="F21" s="171"/>
    </row>
    <row r="22" spans="1:6">
      <c r="B22" s="93" t="s">
        <v>135</v>
      </c>
      <c r="C22" s="141"/>
      <c r="D22" s="141"/>
      <c r="E22" s="141"/>
      <c r="F22" s="171"/>
    </row>
    <row r="23" spans="1:6">
      <c r="A23" s="77">
        <f>'Budget (Costs)'!A49</f>
        <v>1</v>
      </c>
      <c r="B23" s="77">
        <f>'Budget (Costs)'!B49</f>
        <v>0</v>
      </c>
      <c r="C23" s="142">
        <f>'Budget (Costs)'!C49</f>
        <v>0</v>
      </c>
      <c r="D23" s="143" t="e">
        <f t="shared" ref="D23:D29" si="0">C23/$C$19</f>
        <v>#DIV/0!</v>
      </c>
    </row>
    <row r="24" spans="1:6">
      <c r="A24" s="77">
        <f>'Budget (Costs)'!A50</f>
        <v>2</v>
      </c>
      <c r="B24" s="77">
        <f>'Budget (Costs)'!B50</f>
        <v>0</v>
      </c>
      <c r="C24" s="142">
        <f>'Budget (Costs)'!C50</f>
        <v>0</v>
      </c>
      <c r="D24" s="143" t="e">
        <f t="shared" si="0"/>
        <v>#DIV/0!</v>
      </c>
    </row>
    <row r="25" spans="1:6">
      <c r="A25" s="77">
        <f>'Budget (Costs)'!A51</f>
        <v>3</v>
      </c>
      <c r="B25" s="77">
        <f>'Budget (Costs)'!B51</f>
        <v>0</v>
      </c>
      <c r="C25" s="142">
        <f>'Budget (Costs)'!C51</f>
        <v>0</v>
      </c>
      <c r="D25" s="143" t="e">
        <f t="shared" si="0"/>
        <v>#DIV/0!</v>
      </c>
    </row>
    <row r="26" spans="1:6">
      <c r="A26" s="77">
        <f>'Budget (Costs)'!A52</f>
        <v>4</v>
      </c>
      <c r="B26" s="77">
        <f>'Budget (Costs)'!B52</f>
        <v>0</v>
      </c>
      <c r="C26" s="142">
        <f>'Budget (Costs)'!C52</f>
        <v>0</v>
      </c>
      <c r="D26" s="143" t="e">
        <f t="shared" si="0"/>
        <v>#DIV/0!</v>
      </c>
    </row>
    <row r="27" spans="1:6">
      <c r="A27" s="77">
        <f>'Budget (Costs)'!A53</f>
        <v>5</v>
      </c>
      <c r="B27" s="77">
        <f>'Budget (Costs)'!B53</f>
        <v>0</v>
      </c>
      <c r="C27" s="142">
        <f>'Budget (Costs)'!C53</f>
        <v>0</v>
      </c>
      <c r="D27" s="143" t="e">
        <f t="shared" si="0"/>
        <v>#DIV/0!</v>
      </c>
    </row>
    <row r="28" spans="1:6">
      <c r="A28" s="77">
        <f>'Budget (Costs)'!A54</f>
        <v>6</v>
      </c>
      <c r="B28" s="77">
        <f>'Budget (Costs)'!B54</f>
        <v>0</v>
      </c>
      <c r="C28" s="142">
        <f>'Budget (Costs)'!C54</f>
        <v>0</v>
      </c>
      <c r="D28" s="143" t="e">
        <f t="shared" si="0"/>
        <v>#DIV/0!</v>
      </c>
    </row>
    <row r="29" spans="1:6">
      <c r="B29" s="93" t="s">
        <v>41</v>
      </c>
      <c r="C29" s="142">
        <f>SUM(C23:C28)</f>
        <v>0</v>
      </c>
      <c r="D29" s="143" t="e">
        <f t="shared" si="0"/>
        <v>#DIV/0!</v>
      </c>
    </row>
    <row r="30" spans="1:6">
      <c r="B30" s="93"/>
      <c r="C30" s="142"/>
      <c r="D30" s="142"/>
      <c r="E30" s="142"/>
      <c r="F30" s="143"/>
    </row>
    <row r="31" spans="1:6">
      <c r="B31" s="93" t="s">
        <v>136</v>
      </c>
      <c r="F31" s="171"/>
    </row>
    <row r="32" spans="1:6">
      <c r="B32" s="93" t="s">
        <v>42</v>
      </c>
      <c r="C32" s="142">
        <f>'Financial Plan (Income)'!C13</f>
        <v>0</v>
      </c>
      <c r="D32" s="143" t="e">
        <f>C32/$C$19</f>
        <v>#DIV/0!</v>
      </c>
    </row>
    <row r="33" spans="2:6">
      <c r="B33" s="93" t="s">
        <v>137</v>
      </c>
      <c r="C33" s="142">
        <f>'Financial Plan (Income)'!C58-Summary!C32</f>
        <v>0</v>
      </c>
      <c r="D33" s="143" t="e">
        <f>C33/$C$19</f>
        <v>#DIV/0!</v>
      </c>
    </row>
    <row r="34" spans="2:6">
      <c r="B34" s="93" t="s">
        <v>41</v>
      </c>
      <c r="C34" s="142">
        <f>SUM(C32:C33)</f>
        <v>0</v>
      </c>
      <c r="D34" s="171"/>
    </row>
    <row r="35" spans="2:6">
      <c r="F35" s="171"/>
    </row>
    <row r="36" spans="2:6">
      <c r="B36" s="93" t="s">
        <v>139</v>
      </c>
      <c r="C36" s="157">
        <f>C34-C19</f>
        <v>0</v>
      </c>
      <c r="D36" s="171"/>
    </row>
    <row r="37" spans="2:6">
      <c r="C37" s="158" t="s">
        <v>140</v>
      </c>
      <c r="D37" s="158"/>
    </row>
  </sheetData>
  <sheetProtection password="C823" sheet="1" objects="1" scenarios="1" selectLockedCells="1"/>
  <mergeCells count="1">
    <mergeCell ref="D3:E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A33"/>
  <sheetViews>
    <sheetView topLeftCell="A7" workbookViewId="0">
      <selection activeCell="A8" sqref="A8"/>
    </sheetView>
  </sheetViews>
  <sheetFormatPr defaultRowHeight="13.2"/>
  <sheetData>
    <row r="1" spans="1:1">
      <c r="A1" s="170" t="s">
        <v>156</v>
      </c>
    </row>
    <row r="2" spans="1:1">
      <c r="A2" s="133" t="s">
        <v>149</v>
      </c>
    </row>
    <row r="4" spans="1:1">
      <c r="A4" s="136" t="s">
        <v>125</v>
      </c>
    </row>
    <row r="5" spans="1:1">
      <c r="A5" s="133" t="s">
        <v>152</v>
      </c>
    </row>
    <row r="6" spans="1:1">
      <c r="A6" s="133" t="s">
        <v>158</v>
      </c>
    </row>
    <row r="8" spans="1:1">
      <c r="A8" s="136" t="s">
        <v>132</v>
      </c>
    </row>
    <row r="9" spans="1:1">
      <c r="A9" s="133" t="s">
        <v>131</v>
      </c>
    </row>
    <row r="10" spans="1:1">
      <c r="A10" s="133" t="s">
        <v>151</v>
      </c>
    </row>
    <row r="11" spans="1:1" hidden="1"/>
    <row r="12" spans="1:1" hidden="1">
      <c r="A12" s="136" t="s">
        <v>128</v>
      </c>
    </row>
    <row r="13" spans="1:1" hidden="1">
      <c r="A13" s="133" t="s">
        <v>131</v>
      </c>
    </row>
    <row r="14" spans="1:1" hidden="1">
      <c r="A14" s="133" t="s">
        <v>129</v>
      </c>
    </row>
    <row r="15" spans="1:1" hidden="1">
      <c r="A15" s="133" t="s">
        <v>130</v>
      </c>
    </row>
    <row r="16" spans="1:1">
      <c r="A16" s="133"/>
    </row>
    <row r="17" spans="1:1">
      <c r="A17" s="136" t="s">
        <v>141</v>
      </c>
    </row>
    <row r="18" spans="1:1">
      <c r="A18" s="133" t="s">
        <v>131</v>
      </c>
    </row>
    <row r="19" spans="1:1">
      <c r="A19" s="133" t="s">
        <v>145</v>
      </c>
    </row>
    <row r="21" spans="1:1">
      <c r="A21" s="136" t="s">
        <v>142</v>
      </c>
    </row>
    <row r="22" spans="1:1">
      <c r="A22" s="136" t="s">
        <v>159</v>
      </c>
    </row>
    <row r="23" spans="1:1">
      <c r="A23" s="137" t="s">
        <v>157</v>
      </c>
    </row>
    <row r="24" spans="1:1">
      <c r="A24" s="134" t="s">
        <v>146</v>
      </c>
    </row>
    <row r="25" spans="1:1">
      <c r="A25" s="134" t="s">
        <v>164</v>
      </c>
    </row>
    <row r="26" spans="1:1">
      <c r="A26" s="137" t="s">
        <v>155</v>
      </c>
    </row>
    <row r="27" spans="1:1">
      <c r="A27" s="135" t="s">
        <v>147</v>
      </c>
    </row>
    <row r="28" spans="1:1">
      <c r="A28" s="133" t="s">
        <v>143</v>
      </c>
    </row>
    <row r="29" spans="1:1">
      <c r="A29" s="138" t="s">
        <v>150</v>
      </c>
    </row>
    <row r="30" spans="1:1">
      <c r="A30" s="133" t="s">
        <v>148</v>
      </c>
    </row>
    <row r="31" spans="1:1">
      <c r="A31" s="133" t="s">
        <v>153</v>
      </c>
    </row>
    <row r="32" spans="1:1">
      <c r="A32" s="133" t="s">
        <v>154</v>
      </c>
    </row>
    <row r="33" spans="1:1">
      <c r="A33" s="133" t="s">
        <v>144</v>
      </c>
    </row>
  </sheetData>
  <sheetProtection sheet="1" objects="1" scenarios="1"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J81"/>
  <sheetViews>
    <sheetView topLeftCell="A50" workbookViewId="0">
      <selection activeCell="C60" sqref="C60"/>
    </sheetView>
  </sheetViews>
  <sheetFormatPr defaultColWidth="11.44140625" defaultRowHeight="13.2"/>
  <cols>
    <col min="1" max="1" width="8.109375" style="40" customWidth="1"/>
    <col min="2" max="2" width="46.33203125" style="40" customWidth="1"/>
    <col min="3" max="3" width="13.33203125" style="40" customWidth="1"/>
    <col min="4" max="4" width="13" style="40" customWidth="1"/>
    <col min="5" max="5" width="13" style="44" customWidth="1"/>
    <col min="6" max="6" width="14" style="40" customWidth="1"/>
    <col min="7" max="7" width="13.44140625" style="40" customWidth="1"/>
    <col min="8" max="8" width="13.109375" style="44" customWidth="1"/>
    <col min="9" max="9" width="13.33203125" style="44" customWidth="1"/>
    <col min="10" max="10" width="11.44140625" style="33"/>
    <col min="11" max="16384" width="11.44140625" style="17"/>
  </cols>
  <sheetData>
    <row r="1" spans="1:10" ht="21.75" customHeight="1">
      <c r="A1" s="74" t="s">
        <v>95</v>
      </c>
    </row>
    <row r="2" spans="1:10" s="96" customFormat="1" ht="24" customHeight="1">
      <c r="A2" s="11" t="s">
        <v>49</v>
      </c>
      <c r="B2" s="219"/>
      <c r="C2" s="220"/>
      <c r="D2" s="220"/>
      <c r="E2" s="220"/>
      <c r="F2" s="220"/>
      <c r="G2" s="220"/>
      <c r="H2" s="220"/>
      <c r="I2" s="220"/>
      <c r="J2" s="32"/>
    </row>
    <row r="3" spans="1:10" s="96" customFormat="1" ht="30.75" customHeight="1">
      <c r="A3" s="12"/>
      <c r="B3" s="43" t="s">
        <v>53</v>
      </c>
      <c r="C3" s="43" t="s">
        <v>98</v>
      </c>
      <c r="D3" s="205" t="s">
        <v>97</v>
      </c>
      <c r="E3" s="206"/>
      <c r="F3" s="174"/>
      <c r="G3" s="94" t="s">
        <v>123</v>
      </c>
      <c r="H3" s="221"/>
      <c r="I3" s="221"/>
      <c r="J3" s="32"/>
    </row>
    <row r="4" spans="1:10" s="96" customFormat="1" ht="18.75" customHeight="1">
      <c r="A4" s="95">
        <f>'Budget (Costs)'!A4</f>
        <v>1</v>
      </c>
      <c r="B4" s="173"/>
      <c r="C4" s="173"/>
      <c r="D4" s="43"/>
      <c r="E4" s="43"/>
      <c r="F4" s="43"/>
      <c r="G4" s="43"/>
      <c r="H4" s="43"/>
      <c r="I4" s="43"/>
      <c r="J4" s="32"/>
    </row>
    <row r="5" spans="1:10" s="96" customFormat="1" ht="45" customHeight="1" thickBot="1">
      <c r="A5" s="201" t="s">
        <v>45</v>
      </c>
      <c r="B5" s="202"/>
      <c r="C5" s="202"/>
      <c r="D5" s="202"/>
      <c r="E5" s="202"/>
      <c r="F5" s="13"/>
      <c r="G5" s="13"/>
      <c r="H5" s="13"/>
      <c r="I5" s="13"/>
      <c r="J5" s="32"/>
    </row>
    <row r="6" spans="1:10" ht="53.25" customHeight="1">
      <c r="A6" s="14" t="s">
        <v>0</v>
      </c>
      <c r="B6" s="15" t="s">
        <v>1</v>
      </c>
      <c r="C6" s="14" t="s">
        <v>162</v>
      </c>
      <c r="D6" s="15" t="s">
        <v>124</v>
      </c>
      <c r="E6" s="16" t="s">
        <v>165</v>
      </c>
      <c r="F6" s="33"/>
      <c r="G6" s="17"/>
      <c r="H6" s="17"/>
      <c r="I6" s="17"/>
      <c r="J6" s="17"/>
    </row>
    <row r="7" spans="1:10" s="97" customFormat="1" ht="15" customHeight="1">
      <c r="A7" s="29"/>
      <c r="B7" s="30"/>
      <c r="C7" s="29"/>
      <c r="D7" s="30"/>
      <c r="E7" s="36"/>
      <c r="F7" s="34"/>
    </row>
    <row r="8" spans="1:10">
      <c r="A8" s="18" t="s">
        <v>2</v>
      </c>
      <c r="B8" s="19" t="s">
        <v>37</v>
      </c>
      <c r="C8" s="20"/>
      <c r="D8" s="181"/>
      <c r="E8" s="21">
        <f>E9</f>
        <v>0</v>
      </c>
      <c r="F8" s="35" t="e">
        <f>E8/$E$53</f>
        <v>#DIV/0!</v>
      </c>
      <c r="G8" s="17"/>
      <c r="H8" s="17"/>
      <c r="I8" s="17"/>
      <c r="J8" s="17"/>
    </row>
    <row r="9" spans="1:10">
      <c r="A9" s="23" t="str">
        <f>"A"&amp;$A$4</f>
        <v>A1</v>
      </c>
      <c r="B9" s="179">
        <f>B4</f>
        <v>0</v>
      </c>
      <c r="C9" s="24"/>
      <c r="D9" s="182"/>
      <c r="E9" s="25">
        <f>SUM(E10:E17)</f>
        <v>0</v>
      </c>
      <c r="F9" s="22"/>
      <c r="G9" s="17"/>
      <c r="H9" s="17"/>
      <c r="I9" s="17"/>
      <c r="J9" s="17"/>
    </row>
    <row r="10" spans="1:10">
      <c r="A10" s="132" t="str">
        <f>"A"&amp;$A$4&amp;"01"</f>
        <v>A101</v>
      </c>
      <c r="B10" s="175" t="s">
        <v>20</v>
      </c>
      <c r="C10" s="159">
        <v>0</v>
      </c>
      <c r="D10" s="159">
        <v>0</v>
      </c>
      <c r="E10" s="188">
        <f t="shared" ref="E10:E17" si="0">C10*D10</f>
        <v>0</v>
      </c>
      <c r="F10" s="59"/>
      <c r="G10" s="17"/>
      <c r="H10" s="17"/>
      <c r="I10" s="17"/>
      <c r="J10" s="17"/>
    </row>
    <row r="11" spans="1:10">
      <c r="A11" s="132" t="str">
        <f>"A"&amp;$A$4&amp;"02"</f>
        <v>A102</v>
      </c>
      <c r="B11" s="175" t="s">
        <v>20</v>
      </c>
      <c r="C11" s="159">
        <v>0</v>
      </c>
      <c r="D11" s="159">
        <v>0</v>
      </c>
      <c r="E11" s="188">
        <f t="shared" si="0"/>
        <v>0</v>
      </c>
      <c r="F11" s="33"/>
      <c r="G11" s="17"/>
      <c r="H11" s="17"/>
      <c r="I11" s="17"/>
      <c r="J11" s="17"/>
    </row>
    <row r="12" spans="1:10">
      <c r="A12" s="132" t="str">
        <f>"A"&amp;$A$4&amp;"03"</f>
        <v>A103</v>
      </c>
      <c r="B12" s="175" t="s">
        <v>20</v>
      </c>
      <c r="C12" s="159">
        <v>0</v>
      </c>
      <c r="D12" s="159">
        <v>0</v>
      </c>
      <c r="E12" s="188">
        <f t="shared" si="0"/>
        <v>0</v>
      </c>
      <c r="F12" s="33"/>
      <c r="G12" s="17"/>
      <c r="H12" s="17"/>
      <c r="I12" s="17"/>
      <c r="J12" s="17"/>
    </row>
    <row r="13" spans="1:10">
      <c r="A13" s="132" t="str">
        <f>"A"&amp;$A$4&amp;"04"</f>
        <v>A104</v>
      </c>
      <c r="B13" s="10" t="s">
        <v>20</v>
      </c>
      <c r="C13" s="159">
        <v>0</v>
      </c>
      <c r="D13" s="159">
        <v>0</v>
      </c>
      <c r="E13" s="188">
        <f t="shared" si="0"/>
        <v>0</v>
      </c>
      <c r="F13" s="33"/>
      <c r="G13" s="17"/>
      <c r="H13" s="17"/>
      <c r="I13" s="17"/>
      <c r="J13" s="17"/>
    </row>
    <row r="14" spans="1:10">
      <c r="A14" s="132" t="str">
        <f>"A"&amp;$A$4&amp;"05"</f>
        <v>A105</v>
      </c>
      <c r="B14" s="10" t="s">
        <v>20</v>
      </c>
      <c r="C14" s="159">
        <v>0</v>
      </c>
      <c r="D14" s="159">
        <v>0</v>
      </c>
      <c r="E14" s="188">
        <f t="shared" si="0"/>
        <v>0</v>
      </c>
      <c r="F14" s="33"/>
      <c r="G14" s="17"/>
      <c r="H14" s="17"/>
      <c r="I14" s="17"/>
      <c r="J14" s="17"/>
    </row>
    <row r="15" spans="1:10">
      <c r="A15" s="132" t="str">
        <f>"A"&amp;$A$4&amp;"06"</f>
        <v>A106</v>
      </c>
      <c r="B15" s="10" t="s">
        <v>20</v>
      </c>
      <c r="C15" s="159">
        <v>0</v>
      </c>
      <c r="D15" s="159">
        <v>0</v>
      </c>
      <c r="E15" s="188">
        <f t="shared" si="0"/>
        <v>0</v>
      </c>
      <c r="F15" s="33"/>
      <c r="G15" s="17"/>
      <c r="H15" s="17"/>
      <c r="I15" s="17"/>
      <c r="J15" s="17"/>
    </row>
    <row r="16" spans="1:10">
      <c r="A16" s="132" t="str">
        <f>"A"&amp;$A$4&amp;"07"</f>
        <v>A107</v>
      </c>
      <c r="B16" s="10" t="s">
        <v>20</v>
      </c>
      <c r="C16" s="159">
        <v>0</v>
      </c>
      <c r="D16" s="159">
        <v>0</v>
      </c>
      <c r="E16" s="188">
        <f t="shared" si="0"/>
        <v>0</v>
      </c>
      <c r="F16" s="33"/>
      <c r="G16" s="17"/>
      <c r="H16" s="17"/>
      <c r="I16" s="17"/>
      <c r="J16" s="17"/>
    </row>
    <row r="17" spans="1:10">
      <c r="A17" s="132" t="str">
        <f>"A"&amp;$A$4&amp;"08"</f>
        <v>A108</v>
      </c>
      <c r="B17" s="10" t="s">
        <v>20</v>
      </c>
      <c r="C17" s="159">
        <v>0</v>
      </c>
      <c r="D17" s="159">
        <v>0</v>
      </c>
      <c r="E17" s="188">
        <f t="shared" si="0"/>
        <v>0</v>
      </c>
      <c r="F17" s="33"/>
      <c r="G17" s="17"/>
      <c r="H17" s="17"/>
      <c r="I17" s="17"/>
      <c r="J17" s="17"/>
    </row>
    <row r="18" spans="1:10">
      <c r="A18" s="28"/>
      <c r="B18" s="98"/>
      <c r="C18" s="99"/>
      <c r="D18" s="183"/>
      <c r="E18" s="188"/>
      <c r="F18" s="33"/>
      <c r="G18" s="17"/>
      <c r="H18" s="17"/>
      <c r="I18" s="17"/>
      <c r="J18" s="17"/>
    </row>
    <row r="19" spans="1:10">
      <c r="A19" s="18" t="s">
        <v>7</v>
      </c>
      <c r="B19" s="19" t="s">
        <v>38</v>
      </c>
      <c r="C19" s="20"/>
      <c r="D19" s="181"/>
      <c r="E19" s="21">
        <f>E20</f>
        <v>0</v>
      </c>
      <c r="F19" s="35" t="e">
        <f>E19/$E$53</f>
        <v>#DIV/0!</v>
      </c>
      <c r="G19" s="17"/>
      <c r="H19" s="17"/>
      <c r="I19" s="17"/>
      <c r="J19" s="17"/>
    </row>
    <row r="20" spans="1:10">
      <c r="A20" s="23" t="str">
        <f>"B"&amp;$A$4</f>
        <v>B1</v>
      </c>
      <c r="B20" s="179">
        <f>B4</f>
        <v>0</v>
      </c>
      <c r="C20" s="24"/>
      <c r="D20" s="182"/>
      <c r="E20" s="25">
        <f>SUM(E21:E28)</f>
        <v>0</v>
      </c>
      <c r="F20" s="22"/>
      <c r="G20" s="17"/>
      <c r="H20" s="17"/>
      <c r="I20" s="17"/>
      <c r="J20" s="17"/>
    </row>
    <row r="21" spans="1:10">
      <c r="A21" s="132" t="str">
        <f>"B"&amp;$A$4&amp;"01"</f>
        <v>B101</v>
      </c>
      <c r="B21" s="175" t="s">
        <v>20</v>
      </c>
      <c r="C21" s="159">
        <v>0</v>
      </c>
      <c r="D21" s="159">
        <v>0</v>
      </c>
      <c r="E21" s="188">
        <f>C21*D21</f>
        <v>0</v>
      </c>
      <c r="F21" s="33"/>
      <c r="G21" s="17"/>
      <c r="H21" s="17"/>
      <c r="I21" s="17"/>
      <c r="J21" s="17"/>
    </row>
    <row r="22" spans="1:10">
      <c r="A22" s="132" t="str">
        <f>"B"&amp;$A$4&amp;"02"</f>
        <v>B102</v>
      </c>
      <c r="B22" s="175" t="s">
        <v>20</v>
      </c>
      <c r="C22" s="159">
        <v>0</v>
      </c>
      <c r="D22" s="159">
        <v>0</v>
      </c>
      <c r="E22" s="188">
        <f t="shared" ref="E22:E28" si="1">C22*D22</f>
        <v>0</v>
      </c>
      <c r="F22" s="33"/>
      <c r="G22" s="17"/>
      <c r="H22" s="17"/>
      <c r="I22" s="17"/>
      <c r="J22" s="17"/>
    </row>
    <row r="23" spans="1:10">
      <c r="A23" s="132" t="str">
        <f>"B"&amp;$A$4&amp;"03"</f>
        <v>B103</v>
      </c>
      <c r="B23" s="175" t="s">
        <v>20</v>
      </c>
      <c r="C23" s="159">
        <v>0</v>
      </c>
      <c r="D23" s="159">
        <v>0</v>
      </c>
      <c r="E23" s="188">
        <f t="shared" si="1"/>
        <v>0</v>
      </c>
      <c r="F23" s="33"/>
      <c r="G23" s="17"/>
      <c r="H23" s="17"/>
      <c r="I23" s="17"/>
      <c r="J23" s="17"/>
    </row>
    <row r="24" spans="1:10">
      <c r="A24" s="132" t="str">
        <f>"B"&amp;$A$4&amp;"04"</f>
        <v>B104</v>
      </c>
      <c r="B24" s="175" t="s">
        <v>20</v>
      </c>
      <c r="C24" s="159">
        <v>0</v>
      </c>
      <c r="D24" s="159">
        <v>0</v>
      </c>
      <c r="E24" s="188">
        <f t="shared" si="1"/>
        <v>0</v>
      </c>
      <c r="F24" s="33"/>
      <c r="G24" s="17"/>
      <c r="H24" s="17"/>
      <c r="I24" s="17"/>
      <c r="J24" s="17"/>
    </row>
    <row r="25" spans="1:10">
      <c r="A25" s="132" t="str">
        <f>"B"&amp;$A$4&amp;"05"</f>
        <v>B105</v>
      </c>
      <c r="B25" s="175" t="s">
        <v>20</v>
      </c>
      <c r="C25" s="159">
        <v>0</v>
      </c>
      <c r="D25" s="159">
        <v>0</v>
      </c>
      <c r="E25" s="188">
        <f t="shared" si="1"/>
        <v>0</v>
      </c>
      <c r="F25" s="33"/>
      <c r="G25" s="17"/>
      <c r="H25" s="17"/>
      <c r="I25" s="17"/>
      <c r="J25" s="17"/>
    </row>
    <row r="26" spans="1:10">
      <c r="A26" s="132" t="str">
        <f>"B"&amp;$A$4&amp;"06"</f>
        <v>B106</v>
      </c>
      <c r="B26" s="10" t="s">
        <v>20</v>
      </c>
      <c r="C26" s="159">
        <v>0</v>
      </c>
      <c r="D26" s="159">
        <v>0</v>
      </c>
      <c r="E26" s="188">
        <f t="shared" si="1"/>
        <v>0</v>
      </c>
      <c r="F26" s="33"/>
      <c r="G26" s="17"/>
      <c r="H26" s="17"/>
      <c r="I26" s="17"/>
      <c r="J26" s="17"/>
    </row>
    <row r="27" spans="1:10">
      <c r="A27" s="132" t="str">
        <f>"B"&amp;$A$4&amp;"07"</f>
        <v>B107</v>
      </c>
      <c r="B27" s="10" t="s">
        <v>20</v>
      </c>
      <c r="C27" s="159">
        <v>0</v>
      </c>
      <c r="D27" s="159">
        <v>0</v>
      </c>
      <c r="E27" s="188">
        <f t="shared" si="1"/>
        <v>0</v>
      </c>
      <c r="F27" s="33"/>
      <c r="G27" s="17"/>
      <c r="H27" s="17"/>
      <c r="I27" s="17"/>
      <c r="J27" s="17"/>
    </row>
    <row r="28" spans="1:10">
      <c r="A28" s="132" t="str">
        <f>"B"&amp;$A$4&amp;"08"</f>
        <v>B108</v>
      </c>
      <c r="B28" s="10" t="s">
        <v>20</v>
      </c>
      <c r="C28" s="159">
        <v>0</v>
      </c>
      <c r="D28" s="159">
        <v>0</v>
      </c>
      <c r="E28" s="188">
        <f t="shared" si="1"/>
        <v>0</v>
      </c>
      <c r="F28" s="33"/>
      <c r="G28" s="17"/>
      <c r="H28" s="17"/>
      <c r="I28" s="17"/>
      <c r="J28" s="17"/>
    </row>
    <row r="29" spans="1:10" s="97" customFormat="1">
      <c r="A29" s="28"/>
      <c r="B29" s="98"/>
      <c r="C29" s="99"/>
      <c r="D29" s="183"/>
      <c r="E29" s="188"/>
      <c r="F29" s="34"/>
    </row>
    <row r="30" spans="1:10">
      <c r="A30" s="18" t="s">
        <v>8</v>
      </c>
      <c r="B30" s="19" t="s">
        <v>39</v>
      </c>
      <c r="C30" s="20"/>
      <c r="D30" s="181"/>
      <c r="E30" s="21">
        <f>E31</f>
        <v>0</v>
      </c>
      <c r="F30" s="35" t="e">
        <f>E30/$E$53</f>
        <v>#DIV/0!</v>
      </c>
      <c r="G30" s="17"/>
      <c r="H30" s="17"/>
      <c r="I30" s="17"/>
      <c r="J30" s="17"/>
    </row>
    <row r="31" spans="1:10">
      <c r="A31" s="23" t="str">
        <f>"C"&amp;$A$4</f>
        <v>C1</v>
      </c>
      <c r="B31" s="179">
        <f>B4</f>
        <v>0</v>
      </c>
      <c r="C31" s="24"/>
      <c r="D31" s="182"/>
      <c r="E31" s="25">
        <f>SUM(E32:E39)</f>
        <v>0</v>
      </c>
      <c r="F31" s="22"/>
      <c r="G31" s="17"/>
      <c r="H31" s="17"/>
      <c r="I31" s="17"/>
      <c r="J31" s="17"/>
    </row>
    <row r="32" spans="1:10">
      <c r="A32" s="132" t="str">
        <f>"C"&amp;$A$4&amp;"01"</f>
        <v>C101</v>
      </c>
      <c r="B32" s="175" t="s">
        <v>20</v>
      </c>
      <c r="C32" s="159">
        <v>0</v>
      </c>
      <c r="D32" s="159">
        <v>0</v>
      </c>
      <c r="E32" s="188">
        <f>C32*D32</f>
        <v>0</v>
      </c>
      <c r="F32" s="33"/>
      <c r="G32" s="17"/>
      <c r="H32" s="17"/>
      <c r="I32" s="17"/>
      <c r="J32" s="17"/>
    </row>
    <row r="33" spans="1:10">
      <c r="A33" s="132" t="str">
        <f>"C"&amp;$A$4&amp;"02"</f>
        <v>C102</v>
      </c>
      <c r="B33" s="175" t="s">
        <v>20</v>
      </c>
      <c r="C33" s="159">
        <v>0</v>
      </c>
      <c r="D33" s="159">
        <v>0</v>
      </c>
      <c r="E33" s="188">
        <f t="shared" ref="E33:E39" si="2">C33*D33</f>
        <v>0</v>
      </c>
      <c r="F33" s="33"/>
      <c r="G33" s="17"/>
      <c r="H33" s="17"/>
      <c r="I33" s="17"/>
      <c r="J33" s="17"/>
    </row>
    <row r="34" spans="1:10">
      <c r="A34" s="132" t="str">
        <f>"C"&amp;$A$4&amp;"03"</f>
        <v>C103</v>
      </c>
      <c r="B34" s="10" t="s">
        <v>20</v>
      </c>
      <c r="C34" s="159">
        <v>0</v>
      </c>
      <c r="D34" s="159">
        <v>0</v>
      </c>
      <c r="E34" s="188">
        <f t="shared" si="2"/>
        <v>0</v>
      </c>
      <c r="F34" s="33"/>
      <c r="G34" s="17"/>
      <c r="H34" s="17"/>
      <c r="I34" s="17"/>
      <c r="J34" s="17"/>
    </row>
    <row r="35" spans="1:10">
      <c r="A35" s="132" t="str">
        <f>"C"&amp;$A$4&amp;"04"</f>
        <v>C104</v>
      </c>
      <c r="B35" s="10" t="s">
        <v>20</v>
      </c>
      <c r="C35" s="159">
        <v>0</v>
      </c>
      <c r="D35" s="159">
        <v>0</v>
      </c>
      <c r="E35" s="188">
        <f t="shared" si="2"/>
        <v>0</v>
      </c>
      <c r="F35" s="33"/>
      <c r="G35" s="17"/>
      <c r="H35" s="17"/>
      <c r="I35" s="17"/>
      <c r="J35" s="17"/>
    </row>
    <row r="36" spans="1:10">
      <c r="A36" s="132" t="str">
        <f>"C"&amp;$A$4&amp;"05"</f>
        <v>C105</v>
      </c>
      <c r="B36" s="10" t="s">
        <v>20</v>
      </c>
      <c r="C36" s="159">
        <v>0</v>
      </c>
      <c r="D36" s="159">
        <v>0</v>
      </c>
      <c r="E36" s="188">
        <f t="shared" si="2"/>
        <v>0</v>
      </c>
      <c r="F36" s="33"/>
      <c r="G36" s="17"/>
      <c r="H36" s="17"/>
      <c r="I36" s="17"/>
      <c r="J36" s="17"/>
    </row>
    <row r="37" spans="1:10">
      <c r="A37" s="132" t="str">
        <f>"C"&amp;$A$4&amp;"06"</f>
        <v>C106</v>
      </c>
      <c r="B37" s="10" t="s">
        <v>20</v>
      </c>
      <c r="C37" s="159">
        <v>0</v>
      </c>
      <c r="D37" s="159">
        <v>0</v>
      </c>
      <c r="E37" s="188">
        <f t="shared" si="2"/>
        <v>0</v>
      </c>
      <c r="F37" s="33"/>
      <c r="G37" s="17"/>
      <c r="H37" s="17"/>
      <c r="I37" s="17"/>
      <c r="J37" s="17"/>
    </row>
    <row r="38" spans="1:10">
      <c r="A38" s="132" t="str">
        <f>"C"&amp;$A$4&amp;"07"</f>
        <v>C107</v>
      </c>
      <c r="B38" s="10" t="s">
        <v>20</v>
      </c>
      <c r="C38" s="159">
        <v>0</v>
      </c>
      <c r="D38" s="159">
        <v>0</v>
      </c>
      <c r="E38" s="188">
        <f t="shared" si="2"/>
        <v>0</v>
      </c>
      <c r="F38" s="33"/>
      <c r="G38" s="17"/>
      <c r="H38" s="17"/>
      <c r="I38" s="17"/>
      <c r="J38" s="17"/>
    </row>
    <row r="39" spans="1:10">
      <c r="A39" s="132" t="str">
        <f>"C"&amp;$A$4&amp;"08"</f>
        <v>C108</v>
      </c>
      <c r="B39" s="10" t="s">
        <v>20</v>
      </c>
      <c r="C39" s="159">
        <v>0</v>
      </c>
      <c r="D39" s="159">
        <v>0</v>
      </c>
      <c r="E39" s="188">
        <f t="shared" si="2"/>
        <v>0</v>
      </c>
      <c r="F39" s="33"/>
      <c r="G39" s="17"/>
      <c r="H39" s="17"/>
      <c r="I39" s="17"/>
      <c r="J39" s="17"/>
    </row>
    <row r="40" spans="1:10" s="97" customFormat="1">
      <c r="A40" s="28"/>
      <c r="B40" s="98"/>
      <c r="C40" s="99"/>
      <c r="D40" s="183"/>
      <c r="E40" s="188"/>
      <c r="F40" s="34"/>
    </row>
    <row r="41" spans="1:10">
      <c r="A41" s="26" t="s">
        <v>11</v>
      </c>
      <c r="B41" s="139" t="s">
        <v>40</v>
      </c>
      <c r="C41" s="27"/>
      <c r="D41" s="184"/>
      <c r="E41" s="189">
        <f>E42</f>
        <v>0</v>
      </c>
      <c r="F41" s="35" t="e">
        <f>E41/$E$53</f>
        <v>#DIV/0!</v>
      </c>
      <c r="G41" s="17"/>
      <c r="H41" s="17"/>
      <c r="I41" s="17"/>
      <c r="J41" s="17"/>
    </row>
    <row r="42" spans="1:10">
      <c r="A42" s="23" t="str">
        <f>"D"&amp;$A$4</f>
        <v>D1</v>
      </c>
      <c r="B42" s="179">
        <f>B4</f>
        <v>0</v>
      </c>
      <c r="C42" s="24"/>
      <c r="D42" s="182"/>
      <c r="E42" s="25">
        <f>SUM(E43:E51)</f>
        <v>0</v>
      </c>
      <c r="F42" s="22"/>
      <c r="G42" s="17"/>
      <c r="H42" s="17"/>
      <c r="I42" s="17"/>
      <c r="J42" s="17"/>
    </row>
    <row r="43" spans="1:10">
      <c r="A43" s="132" t="str">
        <f>"D"&amp;$A$4&amp;"01"</f>
        <v>D101</v>
      </c>
      <c r="B43" s="160" t="s">
        <v>48</v>
      </c>
      <c r="C43" s="161">
        <v>0</v>
      </c>
      <c r="D43" s="185">
        <v>0</v>
      </c>
      <c r="E43" s="188">
        <f t="shared" ref="E43:E51" si="3">C43*D43</f>
        <v>0</v>
      </c>
      <c r="F43" s="33"/>
      <c r="G43" s="17"/>
      <c r="H43" s="17"/>
      <c r="I43" s="17"/>
      <c r="J43" s="17"/>
    </row>
    <row r="44" spans="1:10">
      <c r="A44" s="132" t="str">
        <f>"D"&amp;$A$4&amp;"02"</f>
        <v>D102</v>
      </c>
      <c r="B44" s="160" t="s">
        <v>48</v>
      </c>
      <c r="C44" s="161">
        <v>0</v>
      </c>
      <c r="D44" s="185">
        <v>0</v>
      </c>
      <c r="E44" s="188">
        <f t="shared" si="3"/>
        <v>0</v>
      </c>
      <c r="F44" s="33"/>
      <c r="G44" s="17"/>
      <c r="H44" s="17"/>
      <c r="I44" s="17"/>
      <c r="J44" s="17"/>
    </row>
    <row r="45" spans="1:10">
      <c r="A45" s="132" t="str">
        <f>"D"&amp;$A$4&amp;"03"</f>
        <v>D103</v>
      </c>
      <c r="B45" s="160" t="s">
        <v>48</v>
      </c>
      <c r="C45" s="161">
        <v>0</v>
      </c>
      <c r="D45" s="185">
        <v>0</v>
      </c>
      <c r="E45" s="188">
        <f t="shared" si="3"/>
        <v>0</v>
      </c>
      <c r="F45" s="33"/>
      <c r="G45" s="17"/>
      <c r="H45" s="17"/>
      <c r="I45" s="17"/>
      <c r="J45" s="17"/>
    </row>
    <row r="46" spans="1:10">
      <c r="A46" s="132" t="str">
        <f>"D"&amp;$A$4&amp;"04"</f>
        <v>D104</v>
      </c>
      <c r="B46" s="160" t="s">
        <v>48</v>
      </c>
      <c r="C46" s="161">
        <v>0</v>
      </c>
      <c r="D46" s="185">
        <v>0</v>
      </c>
      <c r="E46" s="188">
        <f t="shared" si="3"/>
        <v>0</v>
      </c>
      <c r="F46" s="33"/>
      <c r="G46" s="17"/>
      <c r="H46" s="17"/>
      <c r="I46" s="17"/>
      <c r="J46" s="17"/>
    </row>
    <row r="47" spans="1:10">
      <c r="A47" s="132" t="str">
        <f>"D"&amp;$A$4&amp;"05"</f>
        <v>D105</v>
      </c>
      <c r="B47" s="160" t="s">
        <v>48</v>
      </c>
      <c r="C47" s="161">
        <v>0</v>
      </c>
      <c r="D47" s="185">
        <v>0</v>
      </c>
      <c r="E47" s="188">
        <f t="shared" si="3"/>
        <v>0</v>
      </c>
      <c r="F47" s="33"/>
      <c r="G47" s="17"/>
      <c r="H47" s="17"/>
      <c r="I47" s="17"/>
      <c r="J47" s="17"/>
    </row>
    <row r="48" spans="1:10">
      <c r="A48" s="132" t="str">
        <f>"D"&amp;$A$4&amp;"06"</f>
        <v>D106</v>
      </c>
      <c r="B48" s="160" t="s">
        <v>48</v>
      </c>
      <c r="C48" s="161">
        <v>0</v>
      </c>
      <c r="D48" s="185">
        <v>0</v>
      </c>
      <c r="E48" s="188">
        <f t="shared" si="3"/>
        <v>0</v>
      </c>
      <c r="F48" s="33"/>
      <c r="G48" s="17"/>
      <c r="H48" s="17"/>
      <c r="I48" s="17"/>
      <c r="J48" s="17"/>
    </row>
    <row r="49" spans="1:10">
      <c r="A49" s="132" t="str">
        <f>"D"&amp;$A$4&amp;"07"</f>
        <v>D107</v>
      </c>
      <c r="B49" s="160" t="s">
        <v>48</v>
      </c>
      <c r="C49" s="161">
        <v>0</v>
      </c>
      <c r="D49" s="185">
        <v>0</v>
      </c>
      <c r="E49" s="188">
        <f t="shared" si="3"/>
        <v>0</v>
      </c>
      <c r="F49" s="33"/>
      <c r="G49" s="17"/>
      <c r="H49" s="17"/>
      <c r="I49" s="17"/>
      <c r="J49" s="17"/>
    </row>
    <row r="50" spans="1:10">
      <c r="A50" s="132" t="str">
        <f>"D"&amp;$A$4&amp;"09"</f>
        <v>D109</v>
      </c>
      <c r="B50" s="160" t="s">
        <v>48</v>
      </c>
      <c r="C50" s="161">
        <v>0</v>
      </c>
      <c r="D50" s="185">
        <v>0</v>
      </c>
      <c r="E50" s="188">
        <f t="shared" si="3"/>
        <v>0</v>
      </c>
      <c r="F50" s="33"/>
      <c r="G50" s="17"/>
      <c r="H50" s="17"/>
      <c r="I50" s="17"/>
      <c r="J50" s="17"/>
    </row>
    <row r="51" spans="1:10">
      <c r="A51" s="132" t="str">
        <f>"D"&amp;$A$4&amp;"08"</f>
        <v>D108</v>
      </c>
      <c r="B51" s="160" t="s">
        <v>48</v>
      </c>
      <c r="C51" s="161">
        <v>0</v>
      </c>
      <c r="D51" s="185">
        <v>0</v>
      </c>
      <c r="E51" s="188">
        <f t="shared" si="3"/>
        <v>0</v>
      </c>
      <c r="F51" s="33"/>
      <c r="G51" s="17"/>
      <c r="H51" s="17"/>
      <c r="I51" s="17"/>
      <c r="J51" s="17"/>
    </row>
    <row r="52" spans="1:10" s="97" customFormat="1">
      <c r="A52" s="100"/>
      <c r="B52" s="101"/>
      <c r="C52" s="102"/>
      <c r="D52" s="186"/>
      <c r="E52" s="188"/>
      <c r="F52" s="34"/>
    </row>
    <row r="53" spans="1:10" ht="14.4" thickBot="1">
      <c r="A53" s="103"/>
      <c r="B53" s="104" t="s">
        <v>41</v>
      </c>
      <c r="C53" s="105"/>
      <c r="D53" s="187"/>
      <c r="E53" s="190">
        <f>E41+E30+E19+E8</f>
        <v>0</v>
      </c>
      <c r="F53" s="35" t="e">
        <f>E53/$E$53</f>
        <v>#DIV/0!</v>
      </c>
      <c r="G53" s="17"/>
      <c r="H53" s="17"/>
      <c r="I53" s="17"/>
      <c r="J53" s="17"/>
    </row>
    <row r="54" spans="1:10" s="110" customFormat="1">
      <c r="A54" s="106"/>
      <c r="B54" s="107"/>
      <c r="C54" s="107"/>
      <c r="D54" s="107"/>
      <c r="E54" s="108"/>
      <c r="F54" s="109"/>
    </row>
    <row r="56" spans="1:10" ht="18" thickBot="1">
      <c r="A56" s="122" t="s">
        <v>47</v>
      </c>
    </row>
    <row r="57" spans="1:10" ht="26.4">
      <c r="A57" s="45" t="s">
        <v>0</v>
      </c>
      <c r="B57" s="8" t="s">
        <v>14</v>
      </c>
      <c r="C57" s="8" t="s">
        <v>52</v>
      </c>
      <c r="D57" s="8" t="s">
        <v>46</v>
      </c>
      <c r="E57" s="9" t="s">
        <v>166</v>
      </c>
      <c r="G57" s="44"/>
      <c r="I57" s="33"/>
      <c r="J57" s="17"/>
    </row>
    <row r="58" spans="1:10" s="97" customFormat="1">
      <c r="A58" s="29"/>
      <c r="B58" s="37"/>
      <c r="C58" s="37"/>
      <c r="D58" s="37"/>
      <c r="E58" s="38"/>
      <c r="F58" s="41"/>
      <c r="G58" s="42"/>
      <c r="H58" s="42"/>
      <c r="I58" s="34"/>
    </row>
    <row r="59" spans="1:10" ht="13.8">
      <c r="A59" s="165" t="str">
        <f>"I"&amp;$A$4</f>
        <v>I1</v>
      </c>
      <c r="B59" s="113">
        <f>B4</f>
        <v>0</v>
      </c>
      <c r="C59" s="113"/>
      <c r="D59" s="112"/>
      <c r="E59" s="116"/>
    </row>
    <row r="60" spans="1:10">
      <c r="A60" s="132" t="str">
        <f>"I"&amp;$A$4&amp;"01"</f>
        <v>I101</v>
      </c>
      <c r="B60" s="164" t="s">
        <v>42</v>
      </c>
      <c r="C60" s="169"/>
      <c r="D60" s="163">
        <v>0</v>
      </c>
      <c r="E60" s="117">
        <f t="shared" ref="E60:E65" si="4">SUM(D60:D60)</f>
        <v>0</v>
      </c>
      <c r="F60" s="35" t="e">
        <f>E60/E67</f>
        <v>#DIV/0!</v>
      </c>
    </row>
    <row r="61" spans="1:10">
      <c r="A61" s="132" t="str">
        <f>"I"&amp;$A$4&amp;"02"</f>
        <v>I102</v>
      </c>
      <c r="B61" s="176" t="s">
        <v>126</v>
      </c>
      <c r="C61" s="172"/>
      <c r="D61" s="163">
        <v>0</v>
      </c>
      <c r="E61" s="117">
        <f t="shared" si="4"/>
        <v>0</v>
      </c>
    </row>
    <row r="62" spans="1:10">
      <c r="A62" s="132" t="str">
        <f>"I"&amp;$A$4&amp;"03"</f>
        <v>I103</v>
      </c>
      <c r="B62" s="162" t="s">
        <v>126</v>
      </c>
      <c r="C62" s="163"/>
      <c r="D62" s="163">
        <v>0</v>
      </c>
      <c r="E62" s="117">
        <f t="shared" si="4"/>
        <v>0</v>
      </c>
    </row>
    <row r="63" spans="1:10">
      <c r="A63" s="132" t="str">
        <f>"I"&amp;$A$4&amp;"04"</f>
        <v>I104</v>
      </c>
      <c r="B63" s="162" t="s">
        <v>126</v>
      </c>
      <c r="C63" s="163"/>
      <c r="D63" s="163">
        <v>0</v>
      </c>
      <c r="E63" s="117">
        <f t="shared" si="4"/>
        <v>0</v>
      </c>
    </row>
    <row r="64" spans="1:10">
      <c r="A64" s="132" t="str">
        <f>"I"&amp;$A$4&amp;"05"</f>
        <v>I105</v>
      </c>
      <c r="B64" s="162" t="s">
        <v>126</v>
      </c>
      <c r="C64" s="163"/>
      <c r="D64" s="163">
        <v>0</v>
      </c>
      <c r="E64" s="117">
        <f t="shared" si="4"/>
        <v>0</v>
      </c>
    </row>
    <row r="65" spans="1:10">
      <c r="A65" s="132" t="str">
        <f>"I"&amp;$A$4&amp;"06"</f>
        <v>I106</v>
      </c>
      <c r="B65" s="162" t="s">
        <v>126</v>
      </c>
      <c r="C65" s="163"/>
      <c r="D65" s="163">
        <v>0</v>
      </c>
      <c r="E65" s="117">
        <f t="shared" si="4"/>
        <v>0</v>
      </c>
    </row>
    <row r="66" spans="1:10">
      <c r="A66" s="114"/>
      <c r="B66" s="114"/>
      <c r="C66" s="114"/>
      <c r="D66" s="115"/>
      <c r="E66" s="117"/>
    </row>
    <row r="67" spans="1:10" ht="14.4" thickBot="1">
      <c r="A67" s="119"/>
      <c r="B67" s="119" t="s">
        <v>41</v>
      </c>
      <c r="C67" s="119"/>
      <c r="D67" s="120">
        <f>SUM(D59:D65)</f>
        <v>0</v>
      </c>
      <c r="E67" s="121">
        <f>SUM(E59:E65)</f>
        <v>0</v>
      </c>
    </row>
    <row r="68" spans="1:10">
      <c r="E68" s="40"/>
    </row>
    <row r="70" spans="1:10" ht="17.399999999999999" hidden="1">
      <c r="A70" s="122" t="str">
        <f>'RRPP Liquidity Plan'!A10:E10</f>
        <v>RRPP LIQUIDITY PLAN</v>
      </c>
    </row>
    <row r="71" spans="1:10" ht="13.5" hidden="1" customHeight="1" thickBot="1">
      <c r="A71" s="215" t="s">
        <v>116</v>
      </c>
      <c r="B71" s="213" t="s">
        <v>42</v>
      </c>
      <c r="C71" s="212" t="s">
        <v>103</v>
      </c>
      <c r="D71" s="212"/>
      <c r="E71" s="212"/>
      <c r="F71" s="212"/>
      <c r="G71" s="212"/>
      <c r="H71" s="212"/>
      <c r="I71" s="17"/>
      <c r="J71" s="17"/>
    </row>
    <row r="72" spans="1:10" s="77" customFormat="1" ht="13.2" hidden="1" customHeight="1">
      <c r="A72" s="216"/>
      <c r="B72" s="214"/>
      <c r="C72" s="210" t="s">
        <v>115</v>
      </c>
      <c r="D72" s="211"/>
      <c r="E72" s="222" t="s">
        <v>101</v>
      </c>
      <c r="F72" s="223"/>
      <c r="G72" s="210" t="s">
        <v>102</v>
      </c>
      <c r="H72" s="211"/>
    </row>
    <row r="73" spans="1:10" s="77" customFormat="1" hidden="1">
      <c r="A73" s="75"/>
      <c r="B73" s="76"/>
      <c r="C73" s="131"/>
      <c r="D73" s="123"/>
      <c r="E73" s="131"/>
      <c r="F73" s="123"/>
      <c r="G73" s="131"/>
      <c r="H73" s="123"/>
    </row>
    <row r="74" spans="1:10" s="77" customFormat="1" hidden="1">
      <c r="A74" s="124"/>
      <c r="B74" s="128">
        <f>B4</f>
        <v>0</v>
      </c>
      <c r="C74" s="125"/>
      <c r="D74" s="126"/>
      <c r="E74" s="125"/>
      <c r="F74" s="126"/>
      <c r="G74" s="125"/>
      <c r="H74" s="127"/>
    </row>
    <row r="75" spans="1:10" s="77" customFormat="1" hidden="1">
      <c r="A75" s="129">
        <v>1</v>
      </c>
      <c r="B75" s="130" t="s">
        <v>117</v>
      </c>
      <c r="C75" s="85">
        <f>SUMIF(F3, "&lt;=12", D67)*50%</f>
        <v>0</v>
      </c>
      <c r="D75" s="86" t="s">
        <v>104</v>
      </c>
      <c r="E75" s="85">
        <f>SUMIFS(D67, F3, "&gt;12", F3, "&lt;=18")*60%</f>
        <v>0</v>
      </c>
      <c r="F75" s="86" t="s">
        <v>107</v>
      </c>
      <c r="G75" s="85">
        <f>SUMIFS(D67, F3, "&gt;18", F3, "&lt;=24")*60%</f>
        <v>0</v>
      </c>
      <c r="H75" s="86" t="s">
        <v>107</v>
      </c>
    </row>
    <row r="76" spans="1:10" s="77" customFormat="1" hidden="1">
      <c r="A76" s="129">
        <v>2</v>
      </c>
      <c r="B76" s="130" t="s">
        <v>118</v>
      </c>
      <c r="C76" s="85">
        <f>SUMIF(F3, "&lt;=12", D67)*30%</f>
        <v>0</v>
      </c>
      <c r="D76" s="86" t="s">
        <v>105</v>
      </c>
      <c r="E76" s="85" t="e">
        <f>SUMIFS(D67, F3, "&gt;12", F3, "&lt;=18")*40%+SUMIFS(#REF!, F3, "&gt;12", F3, "&lt;=18")*20%</f>
        <v>#REF!</v>
      </c>
      <c r="F76" s="86" t="s">
        <v>113</v>
      </c>
      <c r="G76" s="85" t="e">
        <f>SUMIFS(D67, F3, "&gt;18", F3, "&lt;=24")*40%+SUMIFS(#REF!, F3, "&gt;18", F3, "&lt;=24")*10%</f>
        <v>#REF!</v>
      </c>
      <c r="H76" s="86" t="s">
        <v>108</v>
      </c>
    </row>
    <row r="77" spans="1:10" s="77" customFormat="1" hidden="1">
      <c r="A77" s="129">
        <v>3</v>
      </c>
      <c r="B77" s="130" t="s">
        <v>119</v>
      </c>
      <c r="C77" s="85">
        <f>SUMIF(F3, "&lt;=12", D67)*20%</f>
        <v>0</v>
      </c>
      <c r="D77" s="86" t="s">
        <v>106</v>
      </c>
      <c r="E77" s="85" t="e">
        <f>SUMIFS(#REF!, F3, "&gt;12", F3, "&lt;=18")*60%</f>
        <v>#REF!</v>
      </c>
      <c r="F77" s="86" t="s">
        <v>109</v>
      </c>
      <c r="G77" s="85" t="e">
        <f>SUMIFS(#REF!, F3, "&gt;18", F3, "&lt;=24")*40%</f>
        <v>#REF!</v>
      </c>
      <c r="H77" s="86" t="s">
        <v>114</v>
      </c>
    </row>
    <row r="78" spans="1:10" s="77" customFormat="1" hidden="1">
      <c r="A78" s="129">
        <v>4</v>
      </c>
      <c r="B78" s="130" t="s">
        <v>120</v>
      </c>
      <c r="C78" s="85"/>
      <c r="D78" s="87"/>
      <c r="E78" s="85" t="e">
        <f>SUMIFS(#REF!, F3, "&gt;12", F3, "&lt;=18")*20%</f>
        <v>#REF!</v>
      </c>
      <c r="F78" s="86" t="s">
        <v>112</v>
      </c>
      <c r="G78" s="85" t="e">
        <f>SUMIFS(#REF!, F3, "&gt;18", F3, "&lt;=24")*30%</f>
        <v>#REF!</v>
      </c>
      <c r="H78" s="86" t="s">
        <v>110</v>
      </c>
    </row>
    <row r="79" spans="1:10" s="77" customFormat="1" hidden="1">
      <c r="A79" s="129">
        <v>5</v>
      </c>
      <c r="B79" s="130" t="s">
        <v>121</v>
      </c>
      <c r="C79" s="85"/>
      <c r="D79" s="87"/>
      <c r="E79" s="85"/>
      <c r="F79" s="87"/>
      <c r="G79" s="85" t="e">
        <f>SUMIFS(#REF!, F3, "&gt;18", F3, "&lt;=24")*20%</f>
        <v>#REF!</v>
      </c>
      <c r="H79" s="86" t="s">
        <v>112</v>
      </c>
    </row>
    <row r="80" spans="1:10" s="77" customFormat="1" hidden="1">
      <c r="A80" s="78"/>
      <c r="B80" s="79"/>
      <c r="C80" s="88"/>
      <c r="D80" s="82"/>
      <c r="E80" s="88"/>
      <c r="F80" s="82"/>
      <c r="G80" s="88"/>
      <c r="H80" s="81"/>
    </row>
    <row r="81" spans="1:8" s="77" customFormat="1" ht="13.8" hidden="1" thickBot="1">
      <c r="A81" s="89"/>
      <c r="B81" s="90" t="s">
        <v>111</v>
      </c>
      <c r="C81" s="91">
        <f>SUM(C75:C79)</f>
        <v>0</v>
      </c>
      <c r="D81" s="92"/>
      <c r="E81" s="91" t="e">
        <f>SUM(E75:E79)</f>
        <v>#REF!</v>
      </c>
      <c r="F81" s="92"/>
      <c r="G81" s="91" t="e">
        <f>SUM(G75:G79)</f>
        <v>#REF!</v>
      </c>
      <c r="H81" s="92"/>
    </row>
  </sheetData>
  <sheetProtection password="C823" sheet="1" objects="1" scenarios="1" selectLockedCells="1"/>
  <mergeCells count="10">
    <mergeCell ref="B2:I2"/>
    <mergeCell ref="D3:E3"/>
    <mergeCell ref="H3:I3"/>
    <mergeCell ref="A5:E5"/>
    <mergeCell ref="A71:A72"/>
    <mergeCell ref="B71:B72"/>
    <mergeCell ref="C71:H71"/>
    <mergeCell ref="C72:D72"/>
    <mergeCell ref="E72:F72"/>
    <mergeCell ref="G72:H72"/>
  </mergeCells>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81"/>
  <sheetViews>
    <sheetView topLeftCell="A49" workbookViewId="0">
      <selection activeCell="C60" sqref="C60"/>
    </sheetView>
  </sheetViews>
  <sheetFormatPr defaultColWidth="11.44140625" defaultRowHeight="13.2"/>
  <cols>
    <col min="1" max="1" width="8.109375" style="40" customWidth="1"/>
    <col min="2" max="2" width="46.33203125" style="40" customWidth="1"/>
    <col min="3" max="3" width="13.33203125" style="40" customWidth="1"/>
    <col min="4" max="4" width="13" style="40" customWidth="1"/>
    <col min="5" max="5" width="13" style="44" customWidth="1"/>
    <col min="6" max="6" width="14" style="40" customWidth="1"/>
    <col min="7" max="7" width="13.44140625" style="40" customWidth="1"/>
    <col min="8" max="8" width="13.109375" style="44" customWidth="1"/>
    <col min="9" max="9" width="13.33203125" style="44" customWidth="1"/>
    <col min="10" max="10" width="11.44140625" style="33"/>
    <col min="11" max="16384" width="11.44140625" style="17"/>
  </cols>
  <sheetData>
    <row r="1" spans="1:10" ht="21.75" customHeight="1">
      <c r="A1" s="74" t="s">
        <v>95</v>
      </c>
    </row>
    <row r="2" spans="1:10" s="96" customFormat="1" ht="24" customHeight="1">
      <c r="A2" s="11" t="s">
        <v>49</v>
      </c>
      <c r="B2" s="203">
        <f>'Partner 1'!B2</f>
        <v>0</v>
      </c>
      <c r="C2" s="204"/>
      <c r="D2" s="204"/>
      <c r="E2" s="204"/>
      <c r="F2" s="204"/>
      <c r="G2" s="204"/>
      <c r="H2" s="204"/>
      <c r="I2" s="204"/>
      <c r="J2" s="32"/>
    </row>
    <row r="3" spans="1:10" s="96" customFormat="1" ht="30.75" customHeight="1">
      <c r="A3" s="12"/>
      <c r="B3" s="43" t="s">
        <v>53</v>
      </c>
      <c r="C3" s="43" t="s">
        <v>98</v>
      </c>
      <c r="D3" s="205" t="s">
        <v>97</v>
      </c>
      <c r="E3" s="206"/>
      <c r="F3" s="63">
        <f>'Partner 1'!F3</f>
        <v>0</v>
      </c>
      <c r="G3" s="94" t="s">
        <v>123</v>
      </c>
      <c r="H3" s="207">
        <f>'Partner 1'!H3</f>
        <v>0</v>
      </c>
      <c r="I3" s="207"/>
      <c r="J3" s="32"/>
    </row>
    <row r="4" spans="1:10" s="96" customFormat="1" ht="18.75" customHeight="1">
      <c r="A4" s="95">
        <f>'Budget (Costs)'!A5</f>
        <v>2</v>
      </c>
      <c r="B4" s="173"/>
      <c r="C4" s="173"/>
      <c r="D4" s="43"/>
      <c r="E4" s="43"/>
      <c r="F4" s="43"/>
      <c r="G4" s="43"/>
      <c r="H4" s="43"/>
      <c r="I4" s="43"/>
      <c r="J4" s="32"/>
    </row>
    <row r="5" spans="1:10" s="96" customFormat="1" ht="45" customHeight="1" thickBot="1">
      <c r="A5" s="201" t="s">
        <v>45</v>
      </c>
      <c r="B5" s="202"/>
      <c r="C5" s="202"/>
      <c r="D5" s="202"/>
      <c r="E5" s="202"/>
      <c r="F5" s="13"/>
      <c r="G5" s="13"/>
      <c r="H5" s="13"/>
      <c r="I5" s="13"/>
      <c r="J5" s="32"/>
    </row>
    <row r="6" spans="1:10" ht="53.25" customHeight="1">
      <c r="A6" s="14" t="s">
        <v>0</v>
      </c>
      <c r="B6" s="15" t="s">
        <v>1</v>
      </c>
      <c r="C6" s="14" t="s">
        <v>163</v>
      </c>
      <c r="D6" s="15" t="s">
        <v>124</v>
      </c>
      <c r="E6" s="16" t="s">
        <v>165</v>
      </c>
      <c r="F6" s="33"/>
      <c r="G6" s="17"/>
      <c r="H6" s="17"/>
      <c r="I6" s="17"/>
      <c r="J6" s="17"/>
    </row>
    <row r="7" spans="1:10" s="97" customFormat="1" ht="15" customHeight="1">
      <c r="A7" s="29"/>
      <c r="B7" s="30"/>
      <c r="C7" s="29"/>
      <c r="D7" s="30"/>
      <c r="E7" s="36"/>
      <c r="F7" s="34"/>
    </row>
    <row r="8" spans="1:10">
      <c r="A8" s="18" t="s">
        <v>2</v>
      </c>
      <c r="B8" s="19" t="s">
        <v>37</v>
      </c>
      <c r="C8" s="20"/>
      <c r="D8" s="181"/>
      <c r="E8" s="21">
        <f>E9</f>
        <v>0</v>
      </c>
      <c r="F8" s="35" t="e">
        <f>E8/$E$53</f>
        <v>#DIV/0!</v>
      </c>
      <c r="G8" s="17"/>
      <c r="H8" s="17"/>
      <c r="I8" s="17"/>
      <c r="J8" s="17"/>
    </row>
    <row r="9" spans="1:10">
      <c r="A9" s="23" t="str">
        <f>"A"&amp;$A$4</f>
        <v>A2</v>
      </c>
      <c r="B9" s="179">
        <f>B4</f>
        <v>0</v>
      </c>
      <c r="C9" s="24"/>
      <c r="D9" s="182"/>
      <c r="E9" s="25">
        <f>SUM(E10:E17)</f>
        <v>0</v>
      </c>
      <c r="F9" s="22"/>
      <c r="G9" s="17"/>
      <c r="H9" s="17"/>
      <c r="I9" s="17"/>
      <c r="J9" s="17"/>
    </row>
    <row r="10" spans="1:10">
      <c r="A10" s="132" t="str">
        <f>"A"&amp;$A$4&amp;"01"</f>
        <v>A201</v>
      </c>
      <c r="B10" s="175" t="s">
        <v>20</v>
      </c>
      <c r="C10" s="159">
        <v>0</v>
      </c>
      <c r="D10" s="159">
        <v>0</v>
      </c>
      <c r="E10" s="188">
        <f t="shared" ref="E10:E17" si="0">C10*D10</f>
        <v>0</v>
      </c>
      <c r="F10" s="59"/>
      <c r="G10" s="17"/>
      <c r="H10" s="17"/>
      <c r="I10" s="17"/>
      <c r="J10" s="17"/>
    </row>
    <row r="11" spans="1:10">
      <c r="A11" s="132" t="str">
        <f>"A"&amp;$A$4&amp;"02"</f>
        <v>A202</v>
      </c>
      <c r="B11" s="10" t="s">
        <v>20</v>
      </c>
      <c r="C11" s="159">
        <v>0</v>
      </c>
      <c r="D11" s="159">
        <v>0</v>
      </c>
      <c r="E11" s="188">
        <f t="shared" si="0"/>
        <v>0</v>
      </c>
      <c r="F11" s="33"/>
      <c r="G11" s="17"/>
      <c r="H11" s="17"/>
      <c r="I11" s="17"/>
      <c r="J11" s="17"/>
    </row>
    <row r="12" spans="1:10">
      <c r="A12" s="132" t="str">
        <f>"A"&amp;$A$4&amp;"03"</f>
        <v>A203</v>
      </c>
      <c r="B12" s="10" t="s">
        <v>20</v>
      </c>
      <c r="C12" s="159">
        <v>0</v>
      </c>
      <c r="D12" s="159">
        <v>0</v>
      </c>
      <c r="E12" s="188">
        <f t="shared" si="0"/>
        <v>0</v>
      </c>
      <c r="F12" s="33"/>
      <c r="G12" s="17"/>
      <c r="H12" s="17"/>
      <c r="I12" s="17"/>
      <c r="J12" s="17"/>
    </row>
    <row r="13" spans="1:10">
      <c r="A13" s="132" t="str">
        <f>"A"&amp;$A$4&amp;"04"</f>
        <v>A204</v>
      </c>
      <c r="B13" s="10" t="s">
        <v>20</v>
      </c>
      <c r="C13" s="159">
        <v>0</v>
      </c>
      <c r="D13" s="159">
        <v>0</v>
      </c>
      <c r="E13" s="188">
        <f t="shared" si="0"/>
        <v>0</v>
      </c>
      <c r="F13" s="33"/>
      <c r="G13" s="17"/>
      <c r="H13" s="17"/>
      <c r="I13" s="17"/>
      <c r="J13" s="17"/>
    </row>
    <row r="14" spans="1:10">
      <c r="A14" s="132" t="str">
        <f>"A"&amp;$A$4&amp;"05"</f>
        <v>A205</v>
      </c>
      <c r="B14" s="10" t="s">
        <v>20</v>
      </c>
      <c r="C14" s="159">
        <v>0</v>
      </c>
      <c r="D14" s="159">
        <v>0</v>
      </c>
      <c r="E14" s="188">
        <f t="shared" si="0"/>
        <v>0</v>
      </c>
      <c r="F14" s="33"/>
      <c r="G14" s="17"/>
      <c r="H14" s="17"/>
      <c r="I14" s="17"/>
      <c r="J14" s="17"/>
    </row>
    <row r="15" spans="1:10">
      <c r="A15" s="132" t="str">
        <f>"A"&amp;$A$4&amp;"06"</f>
        <v>A206</v>
      </c>
      <c r="B15" s="10" t="s">
        <v>20</v>
      </c>
      <c r="C15" s="159">
        <v>0</v>
      </c>
      <c r="D15" s="159">
        <v>0</v>
      </c>
      <c r="E15" s="188">
        <f t="shared" si="0"/>
        <v>0</v>
      </c>
      <c r="F15" s="33"/>
      <c r="G15" s="17"/>
      <c r="H15" s="17"/>
      <c r="I15" s="17"/>
      <c r="J15" s="17"/>
    </row>
    <row r="16" spans="1:10">
      <c r="A16" s="132" t="str">
        <f>"A"&amp;$A$4&amp;"07"</f>
        <v>A207</v>
      </c>
      <c r="B16" s="10" t="s">
        <v>20</v>
      </c>
      <c r="C16" s="159">
        <v>0</v>
      </c>
      <c r="D16" s="159">
        <v>0</v>
      </c>
      <c r="E16" s="188">
        <f t="shared" si="0"/>
        <v>0</v>
      </c>
      <c r="F16" s="33"/>
      <c r="G16" s="17"/>
      <c r="H16" s="17"/>
      <c r="I16" s="17"/>
      <c r="J16" s="17"/>
    </row>
    <row r="17" spans="1:10">
      <c r="A17" s="132" t="str">
        <f>"A"&amp;$A$4&amp;"08"</f>
        <v>A208</v>
      </c>
      <c r="B17" s="10" t="s">
        <v>20</v>
      </c>
      <c r="C17" s="159">
        <v>0</v>
      </c>
      <c r="D17" s="159">
        <v>0</v>
      </c>
      <c r="E17" s="188">
        <f t="shared" si="0"/>
        <v>0</v>
      </c>
      <c r="F17" s="33"/>
      <c r="G17" s="17"/>
      <c r="H17" s="17"/>
      <c r="I17" s="17"/>
      <c r="J17" s="17"/>
    </row>
    <row r="18" spans="1:10">
      <c r="A18" s="28"/>
      <c r="B18" s="98"/>
      <c r="C18" s="99"/>
      <c r="D18" s="183"/>
      <c r="E18" s="188"/>
      <c r="F18" s="33"/>
      <c r="G18" s="17"/>
      <c r="H18" s="17"/>
      <c r="I18" s="17"/>
      <c r="J18" s="17"/>
    </row>
    <row r="19" spans="1:10">
      <c r="A19" s="18" t="s">
        <v>7</v>
      </c>
      <c r="B19" s="19" t="s">
        <v>38</v>
      </c>
      <c r="C19" s="20"/>
      <c r="D19" s="181"/>
      <c r="E19" s="21">
        <f>E20</f>
        <v>0</v>
      </c>
      <c r="F19" s="35" t="e">
        <f>E19/$E$53</f>
        <v>#DIV/0!</v>
      </c>
      <c r="G19" s="17"/>
      <c r="H19" s="17"/>
      <c r="I19" s="17"/>
      <c r="J19" s="17"/>
    </row>
    <row r="20" spans="1:10">
      <c r="A20" s="23" t="str">
        <f>"B"&amp;$A$4</f>
        <v>B2</v>
      </c>
      <c r="B20" s="179">
        <f>B4</f>
        <v>0</v>
      </c>
      <c r="C20" s="24"/>
      <c r="D20" s="182"/>
      <c r="E20" s="25">
        <f>SUM(E21:E28)</f>
        <v>0</v>
      </c>
      <c r="F20" s="22"/>
      <c r="G20" s="17"/>
      <c r="H20" s="17"/>
      <c r="I20" s="17"/>
      <c r="J20" s="17"/>
    </row>
    <row r="21" spans="1:10">
      <c r="A21" s="132" t="str">
        <f>"B"&amp;$A$4&amp;"01"</f>
        <v>B201</v>
      </c>
      <c r="B21" s="175" t="s">
        <v>20</v>
      </c>
      <c r="C21" s="159">
        <v>0</v>
      </c>
      <c r="D21" s="159">
        <v>0</v>
      </c>
      <c r="E21" s="188">
        <f>C21*D21</f>
        <v>0</v>
      </c>
      <c r="F21" s="33"/>
      <c r="G21" s="17"/>
      <c r="H21" s="17"/>
      <c r="I21" s="17"/>
      <c r="J21" s="17"/>
    </row>
    <row r="22" spans="1:10">
      <c r="A22" s="132" t="str">
        <f>"B"&amp;$A$4&amp;"02"</f>
        <v>B202</v>
      </c>
      <c r="B22" s="175" t="s">
        <v>20</v>
      </c>
      <c r="C22" s="159">
        <v>0</v>
      </c>
      <c r="D22" s="159">
        <v>0</v>
      </c>
      <c r="E22" s="188">
        <f t="shared" ref="E22:E28" si="1">C22*D22</f>
        <v>0</v>
      </c>
      <c r="F22" s="33"/>
      <c r="G22" s="17"/>
      <c r="H22" s="17"/>
      <c r="I22" s="17"/>
      <c r="J22" s="17"/>
    </row>
    <row r="23" spans="1:10">
      <c r="A23" s="132" t="str">
        <f>"B"&amp;$A$4&amp;"03"</f>
        <v>B203</v>
      </c>
      <c r="B23" s="175" t="s">
        <v>20</v>
      </c>
      <c r="C23" s="159">
        <v>0</v>
      </c>
      <c r="D23" s="159">
        <v>0</v>
      </c>
      <c r="E23" s="188">
        <f t="shared" si="1"/>
        <v>0</v>
      </c>
      <c r="F23" s="33"/>
      <c r="G23" s="17"/>
      <c r="H23" s="17"/>
      <c r="I23" s="17"/>
      <c r="J23" s="17"/>
    </row>
    <row r="24" spans="1:10">
      <c r="A24" s="132" t="str">
        <f>"B"&amp;$A$4&amp;"04"</f>
        <v>B204</v>
      </c>
      <c r="B24" s="10" t="s">
        <v>20</v>
      </c>
      <c r="C24" s="159">
        <v>0</v>
      </c>
      <c r="D24" s="159">
        <v>0</v>
      </c>
      <c r="E24" s="188">
        <f t="shared" si="1"/>
        <v>0</v>
      </c>
      <c r="F24" s="33"/>
      <c r="G24" s="17"/>
      <c r="H24" s="17"/>
      <c r="I24" s="17"/>
      <c r="J24" s="17"/>
    </row>
    <row r="25" spans="1:10">
      <c r="A25" s="132" t="str">
        <f>"B"&amp;$A$4&amp;"05"</f>
        <v>B205</v>
      </c>
      <c r="B25" s="10" t="s">
        <v>20</v>
      </c>
      <c r="C25" s="159">
        <v>0</v>
      </c>
      <c r="D25" s="159">
        <v>0</v>
      </c>
      <c r="E25" s="188">
        <f t="shared" si="1"/>
        <v>0</v>
      </c>
      <c r="F25" s="33"/>
      <c r="G25" s="17"/>
      <c r="H25" s="17"/>
      <c r="I25" s="17"/>
      <c r="J25" s="17"/>
    </row>
    <row r="26" spans="1:10">
      <c r="A26" s="132" t="str">
        <f>"B"&amp;$A$4&amp;"06"</f>
        <v>B206</v>
      </c>
      <c r="B26" s="10" t="s">
        <v>20</v>
      </c>
      <c r="C26" s="159">
        <v>0</v>
      </c>
      <c r="D26" s="159">
        <v>0</v>
      </c>
      <c r="E26" s="188">
        <f t="shared" si="1"/>
        <v>0</v>
      </c>
      <c r="F26" s="33"/>
      <c r="G26" s="17"/>
      <c r="H26" s="17"/>
      <c r="I26" s="17"/>
      <c r="J26" s="17"/>
    </row>
    <row r="27" spans="1:10">
      <c r="A27" s="132" t="str">
        <f>"B"&amp;$A$4&amp;"07"</f>
        <v>B207</v>
      </c>
      <c r="B27" s="10" t="s">
        <v>20</v>
      </c>
      <c r="C27" s="159">
        <v>0</v>
      </c>
      <c r="D27" s="159">
        <v>0</v>
      </c>
      <c r="E27" s="188">
        <f t="shared" si="1"/>
        <v>0</v>
      </c>
      <c r="F27" s="33"/>
      <c r="G27" s="17"/>
      <c r="H27" s="17"/>
      <c r="I27" s="17"/>
      <c r="J27" s="17"/>
    </row>
    <row r="28" spans="1:10">
      <c r="A28" s="132" t="str">
        <f>"B"&amp;$A$4&amp;"08"</f>
        <v>B208</v>
      </c>
      <c r="B28" s="10" t="s">
        <v>20</v>
      </c>
      <c r="C28" s="159">
        <v>0</v>
      </c>
      <c r="D28" s="159">
        <v>0</v>
      </c>
      <c r="E28" s="188">
        <f t="shared" si="1"/>
        <v>0</v>
      </c>
      <c r="F28" s="33"/>
      <c r="G28" s="17"/>
      <c r="H28" s="17"/>
      <c r="I28" s="17"/>
      <c r="J28" s="17"/>
    </row>
    <row r="29" spans="1:10" s="97" customFormat="1">
      <c r="A29" s="28"/>
      <c r="B29" s="98"/>
      <c r="C29" s="99"/>
      <c r="D29" s="183"/>
      <c r="E29" s="188"/>
      <c r="F29" s="34"/>
    </row>
    <row r="30" spans="1:10">
      <c r="A30" s="18" t="s">
        <v>8</v>
      </c>
      <c r="B30" s="19" t="s">
        <v>39</v>
      </c>
      <c r="C30" s="20"/>
      <c r="D30" s="181"/>
      <c r="E30" s="21">
        <f>E31</f>
        <v>0</v>
      </c>
      <c r="F30" s="35" t="e">
        <f>E30/$E$53</f>
        <v>#DIV/0!</v>
      </c>
      <c r="G30" s="17"/>
      <c r="H30" s="17"/>
      <c r="I30" s="17"/>
      <c r="J30" s="17"/>
    </row>
    <row r="31" spans="1:10">
      <c r="A31" s="23" t="str">
        <f>"C"&amp;$A$4</f>
        <v>C2</v>
      </c>
      <c r="B31" s="179">
        <f>B4</f>
        <v>0</v>
      </c>
      <c r="C31" s="24"/>
      <c r="D31" s="182"/>
      <c r="E31" s="25">
        <f>SUM(E32:E39)</f>
        <v>0</v>
      </c>
      <c r="F31" s="22"/>
      <c r="G31" s="17"/>
      <c r="H31" s="17"/>
      <c r="I31" s="17"/>
      <c r="J31" s="17"/>
    </row>
    <row r="32" spans="1:10">
      <c r="A32" s="132" t="str">
        <f>"C"&amp;$A$4&amp;"01"</f>
        <v>C201</v>
      </c>
      <c r="B32" s="175" t="s">
        <v>20</v>
      </c>
      <c r="C32" s="159">
        <v>0</v>
      </c>
      <c r="D32" s="159">
        <v>0</v>
      </c>
      <c r="E32" s="188">
        <f>C32*D32</f>
        <v>0</v>
      </c>
      <c r="F32" s="33"/>
      <c r="G32" s="17"/>
      <c r="H32" s="17"/>
      <c r="I32" s="17"/>
      <c r="J32" s="17"/>
    </row>
    <row r="33" spans="1:10">
      <c r="A33" s="132" t="str">
        <f>"C"&amp;$A$4&amp;"02"</f>
        <v>C202</v>
      </c>
      <c r="B33" s="175" t="s">
        <v>20</v>
      </c>
      <c r="C33" s="159">
        <v>0</v>
      </c>
      <c r="D33" s="159">
        <v>0</v>
      </c>
      <c r="E33" s="188">
        <f t="shared" ref="E33:E39" si="2">C33*D33</f>
        <v>0</v>
      </c>
      <c r="F33" s="33"/>
      <c r="G33" s="17"/>
      <c r="H33" s="17"/>
      <c r="I33" s="17"/>
      <c r="J33" s="17"/>
    </row>
    <row r="34" spans="1:10">
      <c r="A34" s="132" t="str">
        <f>"C"&amp;$A$4&amp;"03"</f>
        <v>C203</v>
      </c>
      <c r="B34" s="175" t="s">
        <v>20</v>
      </c>
      <c r="C34" s="159">
        <v>0</v>
      </c>
      <c r="D34" s="159">
        <v>0</v>
      </c>
      <c r="E34" s="188">
        <f t="shared" si="2"/>
        <v>0</v>
      </c>
      <c r="F34" s="33"/>
      <c r="G34" s="17"/>
      <c r="H34" s="17"/>
      <c r="I34" s="17"/>
      <c r="J34" s="17"/>
    </row>
    <row r="35" spans="1:10">
      <c r="A35" s="132" t="str">
        <f>"C"&amp;$A$4&amp;"04"</f>
        <v>C204</v>
      </c>
      <c r="B35" s="10" t="s">
        <v>20</v>
      </c>
      <c r="C35" s="159">
        <v>0</v>
      </c>
      <c r="D35" s="159">
        <v>0</v>
      </c>
      <c r="E35" s="188">
        <f t="shared" si="2"/>
        <v>0</v>
      </c>
      <c r="F35" s="33"/>
      <c r="G35" s="17"/>
      <c r="H35" s="17"/>
      <c r="I35" s="17"/>
      <c r="J35" s="17"/>
    </row>
    <row r="36" spans="1:10">
      <c r="A36" s="132" t="str">
        <f>"C"&amp;$A$4&amp;"05"</f>
        <v>C205</v>
      </c>
      <c r="B36" s="10" t="s">
        <v>20</v>
      </c>
      <c r="C36" s="159">
        <v>0</v>
      </c>
      <c r="D36" s="159">
        <v>0</v>
      </c>
      <c r="E36" s="188">
        <f t="shared" si="2"/>
        <v>0</v>
      </c>
      <c r="F36" s="33"/>
      <c r="G36" s="17"/>
      <c r="H36" s="17"/>
      <c r="I36" s="17"/>
      <c r="J36" s="17"/>
    </row>
    <row r="37" spans="1:10">
      <c r="A37" s="132" t="str">
        <f>"C"&amp;$A$4&amp;"06"</f>
        <v>C206</v>
      </c>
      <c r="B37" s="10" t="s">
        <v>20</v>
      </c>
      <c r="C37" s="159">
        <v>0</v>
      </c>
      <c r="D37" s="159">
        <v>0</v>
      </c>
      <c r="E37" s="188">
        <f t="shared" si="2"/>
        <v>0</v>
      </c>
      <c r="F37" s="33"/>
      <c r="G37" s="17"/>
      <c r="H37" s="17"/>
      <c r="I37" s="17"/>
      <c r="J37" s="17"/>
    </row>
    <row r="38" spans="1:10">
      <c r="A38" s="132" t="str">
        <f>"C"&amp;$A$4&amp;"07"</f>
        <v>C207</v>
      </c>
      <c r="B38" s="10" t="s">
        <v>20</v>
      </c>
      <c r="C38" s="159">
        <v>0</v>
      </c>
      <c r="D38" s="159">
        <v>0</v>
      </c>
      <c r="E38" s="188">
        <f t="shared" si="2"/>
        <v>0</v>
      </c>
      <c r="F38" s="33"/>
      <c r="G38" s="17"/>
      <c r="H38" s="17"/>
      <c r="I38" s="17"/>
      <c r="J38" s="17"/>
    </row>
    <row r="39" spans="1:10">
      <c r="A39" s="132" t="str">
        <f>"C"&amp;$A$4&amp;"08"</f>
        <v>C208</v>
      </c>
      <c r="B39" s="10" t="s">
        <v>20</v>
      </c>
      <c r="C39" s="159">
        <v>0</v>
      </c>
      <c r="D39" s="159">
        <v>0</v>
      </c>
      <c r="E39" s="188">
        <f t="shared" si="2"/>
        <v>0</v>
      </c>
      <c r="F39" s="33"/>
      <c r="G39" s="17"/>
      <c r="H39" s="17"/>
      <c r="I39" s="17"/>
      <c r="J39" s="17"/>
    </row>
    <row r="40" spans="1:10" s="97" customFormat="1">
      <c r="A40" s="28"/>
      <c r="B40" s="98"/>
      <c r="C40" s="99"/>
      <c r="D40" s="183"/>
      <c r="E40" s="188"/>
      <c r="F40" s="34"/>
    </row>
    <row r="41" spans="1:10">
      <c r="A41" s="26" t="s">
        <v>11</v>
      </c>
      <c r="B41" s="139" t="s">
        <v>40</v>
      </c>
      <c r="C41" s="27"/>
      <c r="D41" s="184"/>
      <c r="E41" s="189">
        <f>E42</f>
        <v>0</v>
      </c>
      <c r="F41" s="35" t="e">
        <f>E41/$E$53</f>
        <v>#DIV/0!</v>
      </c>
      <c r="G41" s="17"/>
      <c r="H41" s="17"/>
      <c r="I41" s="17"/>
      <c r="J41" s="17"/>
    </row>
    <row r="42" spans="1:10">
      <c r="A42" s="23" t="str">
        <f>"D"&amp;$A$4</f>
        <v>D2</v>
      </c>
      <c r="B42" s="179">
        <f>B4</f>
        <v>0</v>
      </c>
      <c r="C42" s="24"/>
      <c r="D42" s="182"/>
      <c r="E42" s="25">
        <f>SUM(E43:E51)</f>
        <v>0</v>
      </c>
      <c r="F42" s="22"/>
      <c r="G42" s="17"/>
      <c r="H42" s="17"/>
      <c r="I42" s="17"/>
      <c r="J42" s="17"/>
    </row>
    <row r="43" spans="1:10">
      <c r="A43" s="132" t="str">
        <f>"D"&amp;$A$4&amp;"01"</f>
        <v>D201</v>
      </c>
      <c r="B43" s="160" t="s">
        <v>48</v>
      </c>
      <c r="C43" s="161">
        <v>0</v>
      </c>
      <c r="D43" s="185">
        <v>0</v>
      </c>
      <c r="E43" s="188">
        <f t="shared" ref="E43:E51" si="3">C43*D43</f>
        <v>0</v>
      </c>
      <c r="F43" s="33"/>
      <c r="G43" s="17"/>
      <c r="H43" s="17"/>
      <c r="I43" s="17"/>
      <c r="J43" s="17"/>
    </row>
    <row r="44" spans="1:10">
      <c r="A44" s="132" t="str">
        <f>"D"&amp;$A$4&amp;"02"</f>
        <v>D202</v>
      </c>
      <c r="B44" s="160" t="s">
        <v>48</v>
      </c>
      <c r="C44" s="161">
        <v>0</v>
      </c>
      <c r="D44" s="185">
        <v>0</v>
      </c>
      <c r="E44" s="188">
        <f t="shared" si="3"/>
        <v>0</v>
      </c>
      <c r="F44" s="33"/>
      <c r="G44" s="17"/>
      <c r="H44" s="17"/>
      <c r="I44" s="17"/>
      <c r="J44" s="17"/>
    </row>
    <row r="45" spans="1:10">
      <c r="A45" s="132" t="str">
        <f>"D"&amp;$A$4&amp;"03"</f>
        <v>D203</v>
      </c>
      <c r="B45" s="160" t="s">
        <v>48</v>
      </c>
      <c r="C45" s="161">
        <v>0</v>
      </c>
      <c r="D45" s="185">
        <v>0</v>
      </c>
      <c r="E45" s="188">
        <f t="shared" si="3"/>
        <v>0</v>
      </c>
      <c r="F45" s="33"/>
      <c r="G45" s="17"/>
      <c r="H45" s="17"/>
      <c r="I45" s="17"/>
      <c r="J45" s="17"/>
    </row>
    <row r="46" spans="1:10">
      <c r="A46" s="132" t="str">
        <f>"D"&amp;$A$4&amp;"04"</f>
        <v>D204</v>
      </c>
      <c r="B46" s="160" t="s">
        <v>48</v>
      </c>
      <c r="C46" s="161">
        <v>0</v>
      </c>
      <c r="D46" s="185">
        <v>0</v>
      </c>
      <c r="E46" s="188">
        <f t="shared" si="3"/>
        <v>0</v>
      </c>
      <c r="F46" s="33"/>
      <c r="G46" s="17"/>
      <c r="H46" s="17"/>
      <c r="I46" s="17"/>
      <c r="J46" s="17"/>
    </row>
    <row r="47" spans="1:10">
      <c r="A47" s="132" t="str">
        <f>"D"&amp;$A$4&amp;"05"</f>
        <v>D205</v>
      </c>
      <c r="B47" s="160" t="s">
        <v>48</v>
      </c>
      <c r="C47" s="161">
        <v>0</v>
      </c>
      <c r="D47" s="185">
        <v>0</v>
      </c>
      <c r="E47" s="188">
        <f t="shared" si="3"/>
        <v>0</v>
      </c>
      <c r="F47" s="33"/>
      <c r="G47" s="17"/>
      <c r="H47" s="17"/>
      <c r="I47" s="17"/>
      <c r="J47" s="17"/>
    </row>
    <row r="48" spans="1:10">
      <c r="A48" s="132" t="str">
        <f>"D"&amp;$A$4&amp;"06"</f>
        <v>D206</v>
      </c>
      <c r="B48" s="160" t="s">
        <v>48</v>
      </c>
      <c r="C48" s="161">
        <v>0</v>
      </c>
      <c r="D48" s="185">
        <v>0</v>
      </c>
      <c r="E48" s="188">
        <f t="shared" si="3"/>
        <v>0</v>
      </c>
      <c r="F48" s="33"/>
      <c r="G48" s="17"/>
      <c r="H48" s="17"/>
      <c r="I48" s="17"/>
      <c r="J48" s="17"/>
    </row>
    <row r="49" spans="1:10">
      <c r="A49" s="132" t="str">
        <f>"D"&amp;$A$4&amp;"07"</f>
        <v>D207</v>
      </c>
      <c r="B49" s="160" t="s">
        <v>48</v>
      </c>
      <c r="C49" s="161">
        <v>0</v>
      </c>
      <c r="D49" s="185">
        <v>0</v>
      </c>
      <c r="E49" s="188">
        <f t="shared" si="3"/>
        <v>0</v>
      </c>
      <c r="F49" s="33"/>
      <c r="G49" s="17"/>
      <c r="H49" s="17"/>
      <c r="I49" s="17"/>
      <c r="J49" s="17"/>
    </row>
    <row r="50" spans="1:10">
      <c r="A50" s="132" t="str">
        <f>"D"&amp;$A$4&amp;"09"</f>
        <v>D209</v>
      </c>
      <c r="B50" s="160" t="s">
        <v>48</v>
      </c>
      <c r="C50" s="161">
        <v>0</v>
      </c>
      <c r="D50" s="185">
        <v>0</v>
      </c>
      <c r="E50" s="188">
        <f t="shared" si="3"/>
        <v>0</v>
      </c>
      <c r="F50" s="33"/>
      <c r="G50" s="17"/>
      <c r="H50" s="17"/>
      <c r="I50" s="17"/>
      <c r="J50" s="17"/>
    </row>
    <row r="51" spans="1:10">
      <c r="A51" s="132" t="str">
        <f>"D"&amp;$A$4&amp;"08"</f>
        <v>D208</v>
      </c>
      <c r="B51" s="160" t="s">
        <v>48</v>
      </c>
      <c r="C51" s="161">
        <v>0</v>
      </c>
      <c r="D51" s="185">
        <v>0</v>
      </c>
      <c r="E51" s="188">
        <f t="shared" si="3"/>
        <v>0</v>
      </c>
      <c r="F51" s="33"/>
      <c r="G51" s="17"/>
      <c r="H51" s="17"/>
      <c r="I51" s="17"/>
      <c r="J51" s="17"/>
    </row>
    <row r="52" spans="1:10" s="97" customFormat="1">
      <c r="A52" s="100"/>
      <c r="B52" s="101"/>
      <c r="C52" s="102"/>
      <c r="D52" s="186"/>
      <c r="E52" s="188"/>
      <c r="F52" s="34"/>
    </row>
    <row r="53" spans="1:10" ht="14.4" thickBot="1">
      <c r="A53" s="103"/>
      <c r="B53" s="104" t="s">
        <v>41</v>
      </c>
      <c r="C53" s="105"/>
      <c r="D53" s="187"/>
      <c r="E53" s="190">
        <f>E41+E30+E19+E8</f>
        <v>0</v>
      </c>
      <c r="F53" s="35" t="e">
        <f>E53/$E$53</f>
        <v>#DIV/0!</v>
      </c>
      <c r="G53" s="17"/>
      <c r="H53" s="17"/>
      <c r="I53" s="17"/>
      <c r="J53" s="17"/>
    </row>
    <row r="54" spans="1:10" s="110" customFormat="1">
      <c r="A54" s="106"/>
      <c r="B54" s="107"/>
      <c r="C54" s="107"/>
      <c r="D54" s="107"/>
      <c r="E54" s="108"/>
      <c r="F54" s="109"/>
    </row>
    <row r="56" spans="1:10" ht="18" thickBot="1">
      <c r="A56" s="122" t="s">
        <v>47</v>
      </c>
    </row>
    <row r="57" spans="1:10" ht="26.4">
      <c r="A57" s="45" t="s">
        <v>0</v>
      </c>
      <c r="B57" s="8" t="s">
        <v>14</v>
      </c>
      <c r="C57" s="8" t="s">
        <v>52</v>
      </c>
      <c r="D57" s="8" t="s">
        <v>46</v>
      </c>
      <c r="E57" s="9" t="s">
        <v>166</v>
      </c>
      <c r="G57" s="44"/>
      <c r="I57" s="33"/>
      <c r="J57" s="17"/>
    </row>
    <row r="58" spans="1:10" s="97" customFormat="1">
      <c r="A58" s="29"/>
      <c r="B58" s="37"/>
      <c r="C58" s="37"/>
      <c r="D58" s="37"/>
      <c r="E58" s="38"/>
      <c r="F58" s="41"/>
      <c r="G58" s="42"/>
      <c r="H58" s="42"/>
      <c r="I58" s="34"/>
    </row>
    <row r="59" spans="1:10" ht="13.8">
      <c r="A59" s="165" t="str">
        <f>"I"&amp;$A$4</f>
        <v>I2</v>
      </c>
      <c r="B59" s="113">
        <f>B4</f>
        <v>0</v>
      </c>
      <c r="C59" s="113"/>
      <c r="D59" s="112"/>
      <c r="E59" s="116"/>
    </row>
    <row r="60" spans="1:10">
      <c r="A60" s="132" t="str">
        <f>"I"&amp;$A$4&amp;"01"</f>
        <v>I201</v>
      </c>
      <c r="B60" s="164" t="s">
        <v>42</v>
      </c>
      <c r="C60" s="172"/>
      <c r="D60" s="163">
        <v>0</v>
      </c>
      <c r="E60" s="117">
        <f t="shared" ref="E60:E65" si="4">SUM(D60:D60)</f>
        <v>0</v>
      </c>
      <c r="F60" s="35" t="e">
        <f>E60/E67</f>
        <v>#DIV/0!</v>
      </c>
    </row>
    <row r="61" spans="1:10">
      <c r="A61" s="132" t="str">
        <f>"I"&amp;$A$4&amp;"02"</f>
        <v>I202</v>
      </c>
      <c r="B61" s="162" t="s">
        <v>126</v>
      </c>
      <c r="C61" s="163"/>
      <c r="D61" s="163">
        <v>0</v>
      </c>
      <c r="E61" s="117">
        <f t="shared" si="4"/>
        <v>0</v>
      </c>
    </row>
    <row r="62" spans="1:10">
      <c r="A62" s="132" t="str">
        <f>"I"&amp;$A$4&amp;"03"</f>
        <v>I203</v>
      </c>
      <c r="B62" s="162" t="s">
        <v>126</v>
      </c>
      <c r="C62" s="163"/>
      <c r="D62" s="163">
        <v>0</v>
      </c>
      <c r="E62" s="117">
        <f t="shared" si="4"/>
        <v>0</v>
      </c>
    </row>
    <row r="63" spans="1:10">
      <c r="A63" s="132" t="str">
        <f>"I"&amp;$A$4&amp;"04"</f>
        <v>I204</v>
      </c>
      <c r="B63" s="162" t="s">
        <v>126</v>
      </c>
      <c r="C63" s="163"/>
      <c r="D63" s="163">
        <v>0</v>
      </c>
      <c r="E63" s="117">
        <f t="shared" si="4"/>
        <v>0</v>
      </c>
    </row>
    <row r="64" spans="1:10">
      <c r="A64" s="132" t="str">
        <f>"I"&amp;$A$4&amp;"05"</f>
        <v>I205</v>
      </c>
      <c r="B64" s="162" t="s">
        <v>126</v>
      </c>
      <c r="C64" s="163"/>
      <c r="D64" s="163">
        <v>0</v>
      </c>
      <c r="E64" s="117">
        <f t="shared" si="4"/>
        <v>0</v>
      </c>
    </row>
    <row r="65" spans="1:10">
      <c r="A65" s="132" t="str">
        <f>"I"&amp;$A$4&amp;"06"</f>
        <v>I206</v>
      </c>
      <c r="B65" s="162" t="s">
        <v>126</v>
      </c>
      <c r="C65" s="163"/>
      <c r="D65" s="163">
        <v>0</v>
      </c>
      <c r="E65" s="117">
        <f t="shared" si="4"/>
        <v>0</v>
      </c>
    </row>
    <row r="66" spans="1:10">
      <c r="A66" s="114"/>
      <c r="B66" s="114"/>
      <c r="C66" s="114"/>
      <c r="D66" s="115"/>
      <c r="E66" s="117"/>
    </row>
    <row r="67" spans="1:10" ht="14.4" thickBot="1">
      <c r="A67" s="119"/>
      <c r="B67" s="119" t="s">
        <v>41</v>
      </c>
      <c r="C67" s="119"/>
      <c r="D67" s="120">
        <f>SUM(D59:D65)</f>
        <v>0</v>
      </c>
      <c r="E67" s="121">
        <f>SUM(E59:E65)</f>
        <v>0</v>
      </c>
    </row>
    <row r="68" spans="1:10">
      <c r="E68" s="40"/>
    </row>
    <row r="70" spans="1:10" ht="17.399999999999999" hidden="1">
      <c r="A70" s="122" t="str">
        <f>'RRPP Liquidity Plan'!A10:E10</f>
        <v>RRPP LIQUIDITY PLAN</v>
      </c>
    </row>
    <row r="71" spans="1:10" ht="13.5" hidden="1" customHeight="1" thickBot="1">
      <c r="A71" s="215" t="s">
        <v>116</v>
      </c>
      <c r="B71" s="213" t="s">
        <v>42</v>
      </c>
      <c r="C71" s="212" t="s">
        <v>103</v>
      </c>
      <c r="D71" s="212"/>
      <c r="E71" s="212"/>
      <c r="F71" s="212"/>
      <c r="G71" s="212"/>
      <c r="H71" s="212"/>
      <c r="I71" s="17"/>
      <c r="J71" s="17"/>
    </row>
    <row r="72" spans="1:10" s="77" customFormat="1" hidden="1">
      <c r="A72" s="216"/>
      <c r="B72" s="214"/>
      <c r="C72" s="210" t="s">
        <v>115</v>
      </c>
      <c r="D72" s="211"/>
      <c r="E72" s="210" t="s">
        <v>101</v>
      </c>
      <c r="F72" s="211"/>
      <c r="G72" s="210" t="s">
        <v>102</v>
      </c>
      <c r="H72" s="211"/>
    </row>
    <row r="73" spans="1:10" s="77" customFormat="1" hidden="1">
      <c r="A73" s="75"/>
      <c r="B73" s="76"/>
      <c r="C73" s="131"/>
      <c r="D73" s="123"/>
      <c r="E73" s="131"/>
      <c r="F73" s="123"/>
      <c r="G73" s="131"/>
      <c r="H73" s="123"/>
    </row>
    <row r="74" spans="1:10" s="77" customFormat="1" hidden="1">
      <c r="A74" s="124"/>
      <c r="B74" s="128">
        <f>B4</f>
        <v>0</v>
      </c>
      <c r="C74" s="125"/>
      <c r="D74" s="126"/>
      <c r="E74" s="125"/>
      <c r="F74" s="126"/>
      <c r="G74" s="125"/>
      <c r="H74" s="127"/>
    </row>
    <row r="75" spans="1:10" s="77" customFormat="1" hidden="1">
      <c r="A75" s="129">
        <v>1</v>
      </c>
      <c r="B75" s="130" t="s">
        <v>117</v>
      </c>
      <c r="C75" s="85">
        <f>SUMIF(F3, "&lt;=12", D67)*50%</f>
        <v>0</v>
      </c>
      <c r="D75" s="86" t="s">
        <v>104</v>
      </c>
      <c r="E75" s="85">
        <f>SUMIFS(D67, F3, "&gt;12", F3, "&lt;=18")*60%</f>
        <v>0</v>
      </c>
      <c r="F75" s="86" t="s">
        <v>107</v>
      </c>
      <c r="G75" s="85">
        <f>SUMIFS(D67, F3, "&gt;18", F3, "&lt;=24")*60%</f>
        <v>0</v>
      </c>
      <c r="H75" s="86" t="s">
        <v>107</v>
      </c>
    </row>
    <row r="76" spans="1:10" s="77" customFormat="1" hidden="1">
      <c r="A76" s="129">
        <v>2</v>
      </c>
      <c r="B76" s="130" t="s">
        <v>118</v>
      </c>
      <c r="C76" s="85">
        <f>SUMIF(F3, "&lt;=12", D67)*30%</f>
        <v>0</v>
      </c>
      <c r="D76" s="86" t="s">
        <v>105</v>
      </c>
      <c r="E76" s="85" t="e">
        <f>SUMIFS(D67, F3, "&gt;12", F3, "&lt;=18")*40%+SUMIFS(#REF!, F3, "&gt;12", F3, "&lt;=18")*20%</f>
        <v>#REF!</v>
      </c>
      <c r="F76" s="86" t="s">
        <v>113</v>
      </c>
      <c r="G76" s="85" t="e">
        <f>SUMIFS(D67, F3, "&gt;18", F3, "&lt;=24")*40%+SUMIFS(#REF!, F3, "&gt;18", F3, "&lt;=24")*10%</f>
        <v>#REF!</v>
      </c>
      <c r="H76" s="86" t="s">
        <v>108</v>
      </c>
    </row>
    <row r="77" spans="1:10" s="77" customFormat="1" hidden="1">
      <c r="A77" s="129">
        <v>3</v>
      </c>
      <c r="B77" s="130" t="s">
        <v>119</v>
      </c>
      <c r="C77" s="85">
        <f>SUMIF(F3, "&lt;=12", D67)*20%</f>
        <v>0</v>
      </c>
      <c r="D77" s="86" t="s">
        <v>106</v>
      </c>
      <c r="E77" s="85" t="e">
        <f>SUMIFS(#REF!, F3, "&gt;12", F3, "&lt;=18")*60%</f>
        <v>#REF!</v>
      </c>
      <c r="F77" s="86" t="s">
        <v>109</v>
      </c>
      <c r="G77" s="85" t="e">
        <f>SUMIFS(#REF!, F3, "&gt;18", F3, "&lt;=24")*40%</f>
        <v>#REF!</v>
      </c>
      <c r="H77" s="86" t="s">
        <v>114</v>
      </c>
    </row>
    <row r="78" spans="1:10" s="77" customFormat="1" hidden="1">
      <c r="A78" s="129">
        <v>4</v>
      </c>
      <c r="B78" s="130" t="s">
        <v>120</v>
      </c>
      <c r="C78" s="85"/>
      <c r="D78" s="87"/>
      <c r="E78" s="85" t="e">
        <f>SUMIFS(#REF!, F3, "&gt;12", F3, "&lt;=18")*20%</f>
        <v>#REF!</v>
      </c>
      <c r="F78" s="86" t="s">
        <v>112</v>
      </c>
      <c r="G78" s="85" t="e">
        <f>SUMIFS(#REF!, F3, "&gt;18", F3, "&lt;=24")*30%</f>
        <v>#REF!</v>
      </c>
      <c r="H78" s="86" t="s">
        <v>110</v>
      </c>
    </row>
    <row r="79" spans="1:10" s="77" customFormat="1" hidden="1">
      <c r="A79" s="129">
        <v>5</v>
      </c>
      <c r="B79" s="130" t="s">
        <v>121</v>
      </c>
      <c r="C79" s="85"/>
      <c r="D79" s="87"/>
      <c r="E79" s="85"/>
      <c r="F79" s="87"/>
      <c r="G79" s="85" t="e">
        <f>SUMIFS(#REF!, F3, "&gt;18", F3, "&lt;=24")*20%</f>
        <v>#REF!</v>
      </c>
      <c r="H79" s="86" t="s">
        <v>112</v>
      </c>
    </row>
    <row r="80" spans="1:10" s="77" customFormat="1" hidden="1">
      <c r="A80" s="78"/>
      <c r="B80" s="79"/>
      <c r="C80" s="88"/>
      <c r="D80" s="82"/>
      <c r="E80" s="88"/>
      <c r="F80" s="82"/>
      <c r="G80" s="88"/>
      <c r="H80" s="81"/>
    </row>
    <row r="81" spans="1:8" s="77" customFormat="1" ht="13.8" hidden="1" thickBot="1">
      <c r="A81" s="89"/>
      <c r="B81" s="90" t="s">
        <v>111</v>
      </c>
      <c r="C81" s="91">
        <f>SUM(C75:C79)</f>
        <v>0</v>
      </c>
      <c r="D81" s="92"/>
      <c r="E81" s="91" t="e">
        <f>SUM(E75:E79)</f>
        <v>#REF!</v>
      </c>
      <c r="F81" s="92"/>
      <c r="G81" s="91" t="e">
        <f>SUM(G75:G79)</f>
        <v>#REF!</v>
      </c>
      <c r="H81" s="92"/>
    </row>
  </sheetData>
  <sheetProtection password="C823" sheet="1" objects="1" scenarios="1" selectLockedCells="1"/>
  <mergeCells count="10">
    <mergeCell ref="B2:I2"/>
    <mergeCell ref="D3:E3"/>
    <mergeCell ref="H3:I3"/>
    <mergeCell ref="A5:E5"/>
    <mergeCell ref="A71:A72"/>
    <mergeCell ref="B71:B72"/>
    <mergeCell ref="C71:H71"/>
    <mergeCell ref="C72:D72"/>
    <mergeCell ref="E72:F72"/>
    <mergeCell ref="G72:H72"/>
  </mergeCells>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81"/>
  <sheetViews>
    <sheetView topLeftCell="A50" workbookViewId="0">
      <selection activeCell="C60" sqref="C60"/>
    </sheetView>
  </sheetViews>
  <sheetFormatPr defaultColWidth="11.44140625" defaultRowHeight="13.2"/>
  <cols>
    <col min="1" max="1" width="8.109375" style="40" customWidth="1"/>
    <col min="2" max="2" width="46.33203125" style="40" customWidth="1"/>
    <col min="3" max="3" width="13.33203125" style="40" customWidth="1"/>
    <col min="4" max="4" width="13" style="40" customWidth="1"/>
    <col min="5" max="5" width="13" style="44" customWidth="1"/>
    <col min="6" max="6" width="14" style="40" customWidth="1"/>
    <col min="7" max="7" width="13.44140625" style="40" customWidth="1"/>
    <col min="8" max="8" width="13.109375" style="44" customWidth="1"/>
    <col min="9" max="9" width="13.33203125" style="44" customWidth="1"/>
    <col min="10" max="10" width="11.44140625" style="33"/>
    <col min="11" max="16384" width="11.44140625" style="17"/>
  </cols>
  <sheetData>
    <row r="1" spans="1:10" ht="21.75" customHeight="1">
      <c r="A1" s="74" t="s">
        <v>95</v>
      </c>
    </row>
    <row r="2" spans="1:10" s="96" customFormat="1" ht="24" customHeight="1">
      <c r="A2" s="11" t="s">
        <v>49</v>
      </c>
      <c r="B2" s="203">
        <f>'Partner 1'!B2</f>
        <v>0</v>
      </c>
      <c r="C2" s="204"/>
      <c r="D2" s="204"/>
      <c r="E2" s="204"/>
      <c r="F2" s="204"/>
      <c r="G2" s="204"/>
      <c r="H2" s="204"/>
      <c r="I2" s="204"/>
      <c r="J2" s="32"/>
    </row>
    <row r="3" spans="1:10" s="96" customFormat="1" ht="30.75" customHeight="1">
      <c r="A3" s="12"/>
      <c r="B3" s="43" t="s">
        <v>53</v>
      </c>
      <c r="C3" s="43" t="s">
        <v>98</v>
      </c>
      <c r="D3" s="205" t="s">
        <v>97</v>
      </c>
      <c r="E3" s="206"/>
      <c r="F3" s="63">
        <f>'Partner 1'!F3</f>
        <v>0</v>
      </c>
      <c r="G3" s="94" t="s">
        <v>123</v>
      </c>
      <c r="H3" s="207">
        <f>'Partner 1'!H3</f>
        <v>0</v>
      </c>
      <c r="I3" s="207"/>
      <c r="J3" s="32"/>
    </row>
    <row r="4" spans="1:10" s="96" customFormat="1" ht="18.75" customHeight="1">
      <c r="A4" s="95">
        <f>'Budget (Costs)'!A6</f>
        <v>3</v>
      </c>
      <c r="B4" s="173"/>
      <c r="C4" s="173"/>
      <c r="D4" s="43"/>
      <c r="E4" s="43"/>
      <c r="F4" s="43"/>
      <c r="G4" s="43"/>
      <c r="H4" s="43"/>
      <c r="I4" s="43"/>
      <c r="J4" s="32"/>
    </row>
    <row r="5" spans="1:10" s="96" customFormat="1" ht="45" customHeight="1" thickBot="1">
      <c r="A5" s="201" t="s">
        <v>45</v>
      </c>
      <c r="B5" s="202"/>
      <c r="C5" s="202"/>
      <c r="D5" s="202"/>
      <c r="E5" s="202"/>
      <c r="F5" s="13"/>
      <c r="G5" s="13"/>
      <c r="H5" s="13"/>
      <c r="I5" s="13"/>
      <c r="J5" s="32"/>
    </row>
    <row r="6" spans="1:10" ht="53.25" customHeight="1">
      <c r="A6" s="14" t="s">
        <v>0</v>
      </c>
      <c r="B6" s="15" t="s">
        <v>1</v>
      </c>
      <c r="C6" s="14" t="s">
        <v>57</v>
      </c>
      <c r="D6" s="15" t="s">
        <v>124</v>
      </c>
      <c r="E6" s="16" t="s">
        <v>165</v>
      </c>
      <c r="F6" s="33"/>
      <c r="G6" s="17"/>
      <c r="H6" s="17"/>
      <c r="I6" s="17"/>
      <c r="J6" s="17"/>
    </row>
    <row r="7" spans="1:10" s="97" customFormat="1" ht="15" customHeight="1">
      <c r="A7" s="29"/>
      <c r="B7" s="30"/>
      <c r="C7" s="29"/>
      <c r="D7" s="30"/>
      <c r="E7" s="36"/>
      <c r="F7" s="34"/>
    </row>
    <row r="8" spans="1:10">
      <c r="A8" s="18" t="s">
        <v>2</v>
      </c>
      <c r="B8" s="19" t="s">
        <v>37</v>
      </c>
      <c r="C8" s="20"/>
      <c r="D8" s="181"/>
      <c r="E8" s="21">
        <f>E9</f>
        <v>0</v>
      </c>
      <c r="F8" s="35" t="e">
        <f>E8/$E$53</f>
        <v>#DIV/0!</v>
      </c>
      <c r="G8" s="17"/>
      <c r="H8" s="17"/>
      <c r="I8" s="17"/>
      <c r="J8" s="17"/>
    </row>
    <row r="9" spans="1:10">
      <c r="A9" s="23" t="str">
        <f>"A"&amp;$A$4</f>
        <v>A3</v>
      </c>
      <c r="B9" s="179">
        <f>B4</f>
        <v>0</v>
      </c>
      <c r="C9" s="24"/>
      <c r="D9" s="182"/>
      <c r="E9" s="25">
        <f>SUM(E10:E17)</f>
        <v>0</v>
      </c>
      <c r="F9" s="22"/>
      <c r="G9" s="17"/>
      <c r="H9" s="17"/>
      <c r="I9" s="17"/>
      <c r="J9" s="17"/>
    </row>
    <row r="10" spans="1:10">
      <c r="A10" s="132" t="str">
        <f>"A"&amp;$A$4&amp;"01"</f>
        <v>A301</v>
      </c>
      <c r="B10" s="10" t="s">
        <v>20</v>
      </c>
      <c r="C10" s="159">
        <v>0</v>
      </c>
      <c r="D10" s="159">
        <v>0</v>
      </c>
      <c r="E10" s="188">
        <f t="shared" ref="E10:E17" si="0">C10*D10</f>
        <v>0</v>
      </c>
      <c r="F10" s="59"/>
      <c r="G10" s="17"/>
      <c r="H10" s="17"/>
      <c r="I10" s="17"/>
      <c r="J10" s="17"/>
    </row>
    <row r="11" spans="1:10">
      <c r="A11" s="132" t="str">
        <f>"A"&amp;$A$4&amp;"02"</f>
        <v>A302</v>
      </c>
      <c r="B11" s="10" t="s">
        <v>20</v>
      </c>
      <c r="C11" s="159">
        <v>0</v>
      </c>
      <c r="D11" s="159">
        <v>0</v>
      </c>
      <c r="E11" s="188">
        <f t="shared" si="0"/>
        <v>0</v>
      </c>
      <c r="F11" s="33"/>
      <c r="G11" s="17"/>
      <c r="H11" s="17"/>
      <c r="I11" s="17"/>
      <c r="J11" s="17"/>
    </row>
    <row r="12" spans="1:10">
      <c r="A12" s="132" t="str">
        <f>"A"&amp;$A$4&amp;"03"</f>
        <v>A303</v>
      </c>
      <c r="B12" s="10" t="s">
        <v>20</v>
      </c>
      <c r="C12" s="159">
        <v>0</v>
      </c>
      <c r="D12" s="159">
        <v>0</v>
      </c>
      <c r="E12" s="188">
        <f t="shared" si="0"/>
        <v>0</v>
      </c>
      <c r="F12" s="33"/>
      <c r="G12" s="17"/>
      <c r="H12" s="17"/>
      <c r="I12" s="17"/>
      <c r="J12" s="17"/>
    </row>
    <row r="13" spans="1:10">
      <c r="A13" s="132" t="str">
        <f>"A"&amp;$A$4&amp;"04"</f>
        <v>A304</v>
      </c>
      <c r="B13" s="10" t="s">
        <v>20</v>
      </c>
      <c r="C13" s="159">
        <v>0</v>
      </c>
      <c r="D13" s="159">
        <v>0</v>
      </c>
      <c r="E13" s="188">
        <f t="shared" si="0"/>
        <v>0</v>
      </c>
      <c r="F13" s="33"/>
      <c r="G13" s="17"/>
      <c r="H13" s="17"/>
      <c r="I13" s="17"/>
      <c r="J13" s="17"/>
    </row>
    <row r="14" spans="1:10">
      <c r="A14" s="132" t="str">
        <f>"A"&amp;$A$4&amp;"05"</f>
        <v>A305</v>
      </c>
      <c r="B14" s="10" t="s">
        <v>20</v>
      </c>
      <c r="C14" s="159">
        <v>0</v>
      </c>
      <c r="D14" s="159">
        <v>0</v>
      </c>
      <c r="E14" s="188">
        <f t="shared" si="0"/>
        <v>0</v>
      </c>
      <c r="F14" s="33"/>
      <c r="G14" s="17"/>
      <c r="H14" s="17"/>
      <c r="I14" s="17"/>
      <c r="J14" s="17"/>
    </row>
    <row r="15" spans="1:10">
      <c r="A15" s="132" t="str">
        <f>"A"&amp;$A$4&amp;"06"</f>
        <v>A306</v>
      </c>
      <c r="B15" s="10" t="s">
        <v>20</v>
      </c>
      <c r="C15" s="159">
        <v>0</v>
      </c>
      <c r="D15" s="159">
        <v>0</v>
      </c>
      <c r="E15" s="188">
        <f t="shared" si="0"/>
        <v>0</v>
      </c>
      <c r="F15" s="33"/>
      <c r="G15" s="17"/>
      <c r="H15" s="17"/>
      <c r="I15" s="17"/>
      <c r="J15" s="17"/>
    </row>
    <row r="16" spans="1:10">
      <c r="A16" s="132" t="str">
        <f>"A"&amp;$A$4&amp;"07"</f>
        <v>A307</v>
      </c>
      <c r="B16" s="10" t="s">
        <v>20</v>
      </c>
      <c r="C16" s="159">
        <v>0</v>
      </c>
      <c r="D16" s="159">
        <v>0</v>
      </c>
      <c r="E16" s="188">
        <f t="shared" si="0"/>
        <v>0</v>
      </c>
      <c r="F16" s="33"/>
      <c r="G16" s="17"/>
      <c r="H16" s="17"/>
      <c r="I16" s="17"/>
      <c r="J16" s="17"/>
    </row>
    <row r="17" spans="1:10">
      <c r="A17" s="132" t="str">
        <f>"A"&amp;$A$4&amp;"08"</f>
        <v>A308</v>
      </c>
      <c r="B17" s="10" t="s">
        <v>20</v>
      </c>
      <c r="C17" s="159">
        <v>0</v>
      </c>
      <c r="D17" s="159">
        <v>0</v>
      </c>
      <c r="E17" s="188">
        <f t="shared" si="0"/>
        <v>0</v>
      </c>
      <c r="F17" s="33"/>
      <c r="G17" s="17"/>
      <c r="H17" s="17"/>
      <c r="I17" s="17"/>
      <c r="J17" s="17"/>
    </row>
    <row r="18" spans="1:10">
      <c r="A18" s="28"/>
      <c r="B18" s="98"/>
      <c r="C18" s="99"/>
      <c r="D18" s="183"/>
      <c r="E18" s="188"/>
      <c r="F18" s="33"/>
      <c r="G18" s="17"/>
      <c r="H18" s="17"/>
      <c r="I18" s="17"/>
      <c r="J18" s="17"/>
    </row>
    <row r="19" spans="1:10">
      <c r="A19" s="18" t="s">
        <v>7</v>
      </c>
      <c r="B19" s="19" t="s">
        <v>38</v>
      </c>
      <c r="C19" s="20"/>
      <c r="D19" s="181"/>
      <c r="E19" s="21">
        <f>E20</f>
        <v>0</v>
      </c>
      <c r="F19" s="35" t="e">
        <f>E19/$E$53</f>
        <v>#DIV/0!</v>
      </c>
      <c r="G19" s="17"/>
      <c r="H19" s="17"/>
      <c r="I19" s="17"/>
      <c r="J19" s="17"/>
    </row>
    <row r="20" spans="1:10">
      <c r="A20" s="23" t="str">
        <f>"B"&amp;$A$4</f>
        <v>B3</v>
      </c>
      <c r="B20" s="179">
        <f>B4</f>
        <v>0</v>
      </c>
      <c r="C20" s="24"/>
      <c r="D20" s="182"/>
      <c r="E20" s="25">
        <f>SUM(E21:E28)</f>
        <v>0</v>
      </c>
      <c r="F20" s="22"/>
      <c r="G20" s="17"/>
      <c r="H20" s="17"/>
      <c r="I20" s="17"/>
      <c r="J20" s="17"/>
    </row>
    <row r="21" spans="1:10">
      <c r="A21" s="132" t="str">
        <f>"B"&amp;$A$4&amp;"01"</f>
        <v>B301</v>
      </c>
      <c r="B21" s="10" t="s">
        <v>20</v>
      </c>
      <c r="C21" s="159">
        <v>0</v>
      </c>
      <c r="D21" s="159">
        <v>0</v>
      </c>
      <c r="E21" s="188">
        <f>C21*D21</f>
        <v>0</v>
      </c>
      <c r="F21" s="33"/>
      <c r="G21" s="17"/>
      <c r="H21" s="17"/>
      <c r="I21" s="17"/>
      <c r="J21" s="17"/>
    </row>
    <row r="22" spans="1:10">
      <c r="A22" s="132" t="str">
        <f>"B"&amp;$A$4&amp;"02"</f>
        <v>B302</v>
      </c>
      <c r="B22" s="10" t="s">
        <v>20</v>
      </c>
      <c r="C22" s="159">
        <v>0</v>
      </c>
      <c r="D22" s="159">
        <v>0</v>
      </c>
      <c r="E22" s="188">
        <f t="shared" ref="E22:E28" si="1">C22*D22</f>
        <v>0</v>
      </c>
      <c r="F22" s="33"/>
      <c r="G22" s="17"/>
      <c r="H22" s="17"/>
      <c r="I22" s="17"/>
      <c r="J22" s="17"/>
    </row>
    <row r="23" spans="1:10">
      <c r="A23" s="132" t="str">
        <f>"B"&amp;$A$4&amp;"03"</f>
        <v>B303</v>
      </c>
      <c r="B23" s="10" t="s">
        <v>20</v>
      </c>
      <c r="C23" s="159">
        <v>0</v>
      </c>
      <c r="D23" s="159">
        <v>0</v>
      </c>
      <c r="E23" s="188">
        <f t="shared" si="1"/>
        <v>0</v>
      </c>
      <c r="F23" s="33"/>
      <c r="G23" s="17"/>
      <c r="H23" s="17"/>
      <c r="I23" s="17"/>
      <c r="J23" s="17"/>
    </row>
    <row r="24" spans="1:10">
      <c r="A24" s="132" t="str">
        <f>"B"&amp;$A$4&amp;"04"</f>
        <v>B304</v>
      </c>
      <c r="B24" s="10" t="s">
        <v>20</v>
      </c>
      <c r="C24" s="159">
        <v>0</v>
      </c>
      <c r="D24" s="159">
        <v>0</v>
      </c>
      <c r="E24" s="188">
        <f t="shared" si="1"/>
        <v>0</v>
      </c>
      <c r="F24" s="33"/>
      <c r="G24" s="17"/>
      <c r="H24" s="17"/>
      <c r="I24" s="17"/>
      <c r="J24" s="17"/>
    </row>
    <row r="25" spans="1:10">
      <c r="A25" s="132" t="str">
        <f>"B"&amp;$A$4&amp;"05"</f>
        <v>B305</v>
      </c>
      <c r="B25" s="10" t="s">
        <v>20</v>
      </c>
      <c r="C25" s="159">
        <v>0</v>
      </c>
      <c r="D25" s="159">
        <v>0</v>
      </c>
      <c r="E25" s="188">
        <f t="shared" si="1"/>
        <v>0</v>
      </c>
      <c r="F25" s="33"/>
      <c r="G25" s="17"/>
      <c r="H25" s="17"/>
      <c r="I25" s="17"/>
      <c r="J25" s="17"/>
    </row>
    <row r="26" spans="1:10">
      <c r="A26" s="132" t="str">
        <f>"B"&amp;$A$4&amp;"06"</f>
        <v>B306</v>
      </c>
      <c r="B26" s="10" t="s">
        <v>20</v>
      </c>
      <c r="C26" s="159">
        <v>0</v>
      </c>
      <c r="D26" s="159">
        <v>0</v>
      </c>
      <c r="E26" s="188">
        <f t="shared" si="1"/>
        <v>0</v>
      </c>
      <c r="F26" s="33"/>
      <c r="G26" s="17"/>
      <c r="H26" s="17"/>
      <c r="I26" s="17"/>
      <c r="J26" s="17"/>
    </row>
    <row r="27" spans="1:10">
      <c r="A27" s="132" t="str">
        <f>"B"&amp;$A$4&amp;"07"</f>
        <v>B307</v>
      </c>
      <c r="B27" s="10" t="s">
        <v>20</v>
      </c>
      <c r="C27" s="159">
        <v>0</v>
      </c>
      <c r="D27" s="159">
        <v>0</v>
      </c>
      <c r="E27" s="188">
        <f t="shared" si="1"/>
        <v>0</v>
      </c>
      <c r="F27" s="33"/>
      <c r="G27" s="17"/>
      <c r="H27" s="17"/>
      <c r="I27" s="17"/>
      <c r="J27" s="17"/>
    </row>
    <row r="28" spans="1:10">
      <c r="A28" s="132" t="str">
        <f>"B"&amp;$A$4&amp;"08"</f>
        <v>B308</v>
      </c>
      <c r="B28" s="10" t="s">
        <v>20</v>
      </c>
      <c r="C28" s="159">
        <v>0</v>
      </c>
      <c r="D28" s="159">
        <v>0</v>
      </c>
      <c r="E28" s="188">
        <f t="shared" si="1"/>
        <v>0</v>
      </c>
      <c r="F28" s="33"/>
      <c r="G28" s="17"/>
      <c r="H28" s="17"/>
      <c r="I28" s="17"/>
      <c r="J28" s="17"/>
    </row>
    <row r="29" spans="1:10" s="97" customFormat="1">
      <c r="A29" s="28"/>
      <c r="B29" s="98"/>
      <c r="C29" s="99"/>
      <c r="D29" s="183"/>
      <c r="E29" s="188"/>
      <c r="F29" s="34"/>
    </row>
    <row r="30" spans="1:10">
      <c r="A30" s="18" t="s">
        <v>8</v>
      </c>
      <c r="B30" s="19" t="s">
        <v>39</v>
      </c>
      <c r="C30" s="20"/>
      <c r="D30" s="181"/>
      <c r="E30" s="21">
        <f>E31</f>
        <v>0</v>
      </c>
      <c r="F30" s="35" t="e">
        <f>E30/$E$53</f>
        <v>#DIV/0!</v>
      </c>
      <c r="G30" s="17"/>
      <c r="H30" s="17"/>
      <c r="I30" s="17"/>
      <c r="J30" s="17"/>
    </row>
    <row r="31" spans="1:10">
      <c r="A31" s="23" t="str">
        <f>"C"&amp;$A$4</f>
        <v>C3</v>
      </c>
      <c r="B31" s="179">
        <f>B4</f>
        <v>0</v>
      </c>
      <c r="C31" s="24"/>
      <c r="D31" s="182"/>
      <c r="E31" s="25">
        <f>SUM(E32:E39)</f>
        <v>0</v>
      </c>
      <c r="F31" s="22"/>
      <c r="G31" s="17"/>
      <c r="H31" s="17"/>
      <c r="I31" s="17"/>
      <c r="J31" s="17"/>
    </row>
    <row r="32" spans="1:10">
      <c r="A32" s="132" t="str">
        <f>"C"&amp;$A$4&amp;"01"</f>
        <v>C301</v>
      </c>
      <c r="B32" s="10" t="s">
        <v>20</v>
      </c>
      <c r="C32" s="159">
        <v>0</v>
      </c>
      <c r="D32" s="159">
        <v>0</v>
      </c>
      <c r="E32" s="188">
        <f>C32*D32</f>
        <v>0</v>
      </c>
      <c r="F32" s="33"/>
      <c r="G32" s="17"/>
      <c r="H32" s="17"/>
      <c r="I32" s="17"/>
      <c r="J32" s="17"/>
    </row>
    <row r="33" spans="1:10">
      <c r="A33" s="132" t="str">
        <f>"C"&amp;$A$4&amp;"02"</f>
        <v>C302</v>
      </c>
      <c r="B33" s="10" t="s">
        <v>20</v>
      </c>
      <c r="C33" s="159">
        <v>0</v>
      </c>
      <c r="D33" s="159">
        <v>0</v>
      </c>
      <c r="E33" s="188">
        <f t="shared" ref="E33:E39" si="2">C33*D33</f>
        <v>0</v>
      </c>
      <c r="F33" s="33"/>
      <c r="G33" s="17"/>
      <c r="H33" s="17"/>
      <c r="I33" s="17"/>
      <c r="J33" s="17"/>
    </row>
    <row r="34" spans="1:10">
      <c r="A34" s="132" t="str">
        <f>"C"&amp;$A$4&amp;"03"</f>
        <v>C303</v>
      </c>
      <c r="B34" s="10" t="s">
        <v>20</v>
      </c>
      <c r="C34" s="159">
        <v>0</v>
      </c>
      <c r="D34" s="159">
        <v>0</v>
      </c>
      <c r="E34" s="188">
        <f t="shared" si="2"/>
        <v>0</v>
      </c>
      <c r="F34" s="33"/>
      <c r="G34" s="17"/>
      <c r="H34" s="17"/>
      <c r="I34" s="17"/>
      <c r="J34" s="17"/>
    </row>
    <row r="35" spans="1:10">
      <c r="A35" s="132" t="str">
        <f>"C"&amp;$A$4&amp;"04"</f>
        <v>C304</v>
      </c>
      <c r="B35" s="10" t="s">
        <v>20</v>
      </c>
      <c r="C35" s="159">
        <v>0</v>
      </c>
      <c r="D35" s="159">
        <v>0</v>
      </c>
      <c r="E35" s="188">
        <f t="shared" si="2"/>
        <v>0</v>
      </c>
      <c r="F35" s="33"/>
      <c r="G35" s="17"/>
      <c r="H35" s="17"/>
      <c r="I35" s="17"/>
      <c r="J35" s="17"/>
    </row>
    <row r="36" spans="1:10">
      <c r="A36" s="132" t="str">
        <f>"C"&amp;$A$4&amp;"05"</f>
        <v>C305</v>
      </c>
      <c r="B36" s="10" t="s">
        <v>20</v>
      </c>
      <c r="C36" s="159">
        <v>0</v>
      </c>
      <c r="D36" s="159">
        <v>0</v>
      </c>
      <c r="E36" s="188">
        <f t="shared" si="2"/>
        <v>0</v>
      </c>
      <c r="F36" s="33"/>
      <c r="G36" s="17"/>
      <c r="H36" s="17"/>
      <c r="I36" s="17"/>
      <c r="J36" s="17"/>
    </row>
    <row r="37" spans="1:10">
      <c r="A37" s="132" t="str">
        <f>"C"&amp;$A$4&amp;"06"</f>
        <v>C306</v>
      </c>
      <c r="B37" s="10" t="s">
        <v>20</v>
      </c>
      <c r="C37" s="159">
        <v>0</v>
      </c>
      <c r="D37" s="159">
        <v>0</v>
      </c>
      <c r="E37" s="188">
        <f t="shared" si="2"/>
        <v>0</v>
      </c>
      <c r="F37" s="33"/>
      <c r="G37" s="17"/>
      <c r="H37" s="17"/>
      <c r="I37" s="17"/>
      <c r="J37" s="17"/>
    </row>
    <row r="38" spans="1:10">
      <c r="A38" s="132" t="str">
        <f>"C"&amp;$A$4&amp;"07"</f>
        <v>C307</v>
      </c>
      <c r="B38" s="10" t="s">
        <v>20</v>
      </c>
      <c r="C38" s="159">
        <v>0</v>
      </c>
      <c r="D38" s="159">
        <v>0</v>
      </c>
      <c r="E38" s="188">
        <f t="shared" si="2"/>
        <v>0</v>
      </c>
      <c r="F38" s="33"/>
      <c r="G38" s="17"/>
      <c r="H38" s="17"/>
      <c r="I38" s="17"/>
      <c r="J38" s="17"/>
    </row>
    <row r="39" spans="1:10">
      <c r="A39" s="132" t="str">
        <f>"C"&amp;$A$4&amp;"08"</f>
        <v>C308</v>
      </c>
      <c r="B39" s="10" t="s">
        <v>20</v>
      </c>
      <c r="C39" s="159">
        <v>0</v>
      </c>
      <c r="D39" s="159">
        <v>0</v>
      </c>
      <c r="E39" s="188">
        <f t="shared" si="2"/>
        <v>0</v>
      </c>
      <c r="F39" s="33"/>
      <c r="G39" s="17"/>
      <c r="H39" s="17"/>
      <c r="I39" s="17"/>
      <c r="J39" s="17"/>
    </row>
    <row r="40" spans="1:10" s="97" customFormat="1">
      <c r="A40" s="28"/>
      <c r="B40" s="98"/>
      <c r="C40" s="99"/>
      <c r="D40" s="183"/>
      <c r="E40" s="188"/>
      <c r="F40" s="34"/>
    </row>
    <row r="41" spans="1:10">
      <c r="A41" s="26" t="s">
        <v>11</v>
      </c>
      <c r="B41" s="139" t="s">
        <v>40</v>
      </c>
      <c r="C41" s="27"/>
      <c r="D41" s="184"/>
      <c r="E41" s="189">
        <f>E42</f>
        <v>0</v>
      </c>
      <c r="F41" s="35" t="e">
        <f>E41/$E$53</f>
        <v>#DIV/0!</v>
      </c>
      <c r="G41" s="17"/>
      <c r="H41" s="17"/>
      <c r="I41" s="17"/>
      <c r="J41" s="17"/>
    </row>
    <row r="42" spans="1:10">
      <c r="A42" s="23" t="str">
        <f>"D"&amp;$A$4</f>
        <v>D3</v>
      </c>
      <c r="B42" s="179">
        <f>B4</f>
        <v>0</v>
      </c>
      <c r="C42" s="24"/>
      <c r="D42" s="182"/>
      <c r="E42" s="25">
        <f>SUM(E43:E51)</f>
        <v>0</v>
      </c>
      <c r="F42" s="22"/>
      <c r="G42" s="17"/>
      <c r="H42" s="17"/>
      <c r="I42" s="17"/>
      <c r="J42" s="17"/>
    </row>
    <row r="43" spans="1:10">
      <c r="A43" s="132" t="str">
        <f>"D"&amp;$A$4&amp;"01"</f>
        <v>D301</v>
      </c>
      <c r="B43" s="160" t="s">
        <v>48</v>
      </c>
      <c r="C43" s="161">
        <v>0</v>
      </c>
      <c r="D43" s="185">
        <v>0</v>
      </c>
      <c r="E43" s="188">
        <f t="shared" ref="E43:E51" si="3">C43*D43</f>
        <v>0</v>
      </c>
      <c r="F43" s="33"/>
      <c r="G43" s="17"/>
      <c r="H43" s="17"/>
      <c r="I43" s="17"/>
      <c r="J43" s="17"/>
    </row>
    <row r="44" spans="1:10">
      <c r="A44" s="132" t="str">
        <f>"D"&amp;$A$4&amp;"02"</f>
        <v>D302</v>
      </c>
      <c r="B44" s="160" t="s">
        <v>48</v>
      </c>
      <c r="C44" s="161">
        <v>0</v>
      </c>
      <c r="D44" s="185">
        <v>0</v>
      </c>
      <c r="E44" s="188">
        <f t="shared" si="3"/>
        <v>0</v>
      </c>
      <c r="F44" s="33"/>
      <c r="G44" s="17"/>
      <c r="H44" s="17"/>
      <c r="I44" s="17"/>
      <c r="J44" s="17"/>
    </row>
    <row r="45" spans="1:10">
      <c r="A45" s="132" t="str">
        <f>"D"&amp;$A$4&amp;"03"</f>
        <v>D303</v>
      </c>
      <c r="B45" s="160" t="s">
        <v>48</v>
      </c>
      <c r="C45" s="161">
        <v>0</v>
      </c>
      <c r="D45" s="185">
        <v>0</v>
      </c>
      <c r="E45" s="188">
        <f t="shared" si="3"/>
        <v>0</v>
      </c>
      <c r="F45" s="33"/>
      <c r="G45" s="17"/>
      <c r="H45" s="17"/>
      <c r="I45" s="17"/>
      <c r="J45" s="17"/>
    </row>
    <row r="46" spans="1:10">
      <c r="A46" s="132" t="str">
        <f>"D"&amp;$A$4&amp;"04"</f>
        <v>D304</v>
      </c>
      <c r="B46" s="160" t="s">
        <v>48</v>
      </c>
      <c r="C46" s="161">
        <v>0</v>
      </c>
      <c r="D46" s="185">
        <v>0</v>
      </c>
      <c r="E46" s="188">
        <f t="shared" si="3"/>
        <v>0</v>
      </c>
      <c r="F46" s="33"/>
      <c r="G46" s="17"/>
      <c r="H46" s="17"/>
      <c r="I46" s="17"/>
      <c r="J46" s="17"/>
    </row>
    <row r="47" spans="1:10">
      <c r="A47" s="132" t="str">
        <f>"D"&amp;$A$4&amp;"05"</f>
        <v>D305</v>
      </c>
      <c r="B47" s="160" t="s">
        <v>48</v>
      </c>
      <c r="C47" s="161">
        <v>0</v>
      </c>
      <c r="D47" s="185">
        <v>0</v>
      </c>
      <c r="E47" s="188">
        <f t="shared" si="3"/>
        <v>0</v>
      </c>
      <c r="F47" s="33"/>
      <c r="G47" s="17"/>
      <c r="H47" s="17"/>
      <c r="I47" s="17"/>
      <c r="J47" s="17"/>
    </row>
    <row r="48" spans="1:10">
      <c r="A48" s="132" t="str">
        <f>"D"&amp;$A$4&amp;"06"</f>
        <v>D306</v>
      </c>
      <c r="B48" s="160" t="s">
        <v>48</v>
      </c>
      <c r="C48" s="161">
        <v>0</v>
      </c>
      <c r="D48" s="185">
        <v>0</v>
      </c>
      <c r="E48" s="188">
        <f t="shared" si="3"/>
        <v>0</v>
      </c>
      <c r="F48" s="33"/>
      <c r="G48" s="17"/>
      <c r="H48" s="17"/>
      <c r="I48" s="17"/>
      <c r="J48" s="17"/>
    </row>
    <row r="49" spans="1:10">
      <c r="A49" s="132" t="str">
        <f>"D"&amp;$A$4&amp;"07"</f>
        <v>D307</v>
      </c>
      <c r="B49" s="160" t="s">
        <v>48</v>
      </c>
      <c r="C49" s="161">
        <v>0</v>
      </c>
      <c r="D49" s="185">
        <v>0</v>
      </c>
      <c r="E49" s="188">
        <f t="shared" si="3"/>
        <v>0</v>
      </c>
      <c r="F49" s="33"/>
      <c r="G49" s="17"/>
      <c r="H49" s="17"/>
      <c r="I49" s="17"/>
      <c r="J49" s="17"/>
    </row>
    <row r="50" spans="1:10">
      <c r="A50" s="132" t="str">
        <f>"D"&amp;$A$4&amp;"09"</f>
        <v>D309</v>
      </c>
      <c r="B50" s="160" t="s">
        <v>48</v>
      </c>
      <c r="C50" s="161">
        <v>0</v>
      </c>
      <c r="D50" s="185">
        <v>0</v>
      </c>
      <c r="E50" s="188">
        <f t="shared" si="3"/>
        <v>0</v>
      </c>
      <c r="F50" s="33"/>
      <c r="G50" s="17"/>
      <c r="H50" s="17"/>
      <c r="I50" s="17"/>
      <c r="J50" s="17"/>
    </row>
    <row r="51" spans="1:10">
      <c r="A51" s="132" t="str">
        <f>"D"&amp;$A$4&amp;"08"</f>
        <v>D308</v>
      </c>
      <c r="B51" s="160" t="s">
        <v>48</v>
      </c>
      <c r="C51" s="161">
        <v>0</v>
      </c>
      <c r="D51" s="185">
        <v>0</v>
      </c>
      <c r="E51" s="188">
        <f t="shared" si="3"/>
        <v>0</v>
      </c>
      <c r="F51" s="33"/>
      <c r="G51" s="17"/>
      <c r="H51" s="17"/>
      <c r="I51" s="17"/>
      <c r="J51" s="17"/>
    </row>
    <row r="52" spans="1:10" s="97" customFormat="1">
      <c r="A52" s="100"/>
      <c r="B52" s="101"/>
      <c r="C52" s="102"/>
      <c r="D52" s="186"/>
      <c r="E52" s="188"/>
      <c r="F52" s="34"/>
    </row>
    <row r="53" spans="1:10" ht="14.4" thickBot="1">
      <c r="A53" s="103"/>
      <c r="B53" s="104" t="s">
        <v>41</v>
      </c>
      <c r="C53" s="105"/>
      <c r="D53" s="187"/>
      <c r="E53" s="190">
        <f>E41+E30+E19+E8</f>
        <v>0</v>
      </c>
      <c r="F53" s="35" t="e">
        <f>E53/$E$53</f>
        <v>#DIV/0!</v>
      </c>
      <c r="G53" s="17"/>
      <c r="H53" s="17"/>
      <c r="I53" s="17"/>
      <c r="J53" s="17"/>
    </row>
    <row r="54" spans="1:10" s="110" customFormat="1">
      <c r="A54" s="106"/>
      <c r="B54" s="107"/>
      <c r="C54" s="107"/>
      <c r="D54" s="107"/>
      <c r="E54" s="108"/>
      <c r="F54" s="109"/>
    </row>
    <row r="56" spans="1:10" ht="18" thickBot="1">
      <c r="A56" s="122" t="s">
        <v>47</v>
      </c>
    </row>
    <row r="57" spans="1:10" ht="26.4">
      <c r="A57" s="45" t="s">
        <v>0</v>
      </c>
      <c r="B57" s="8" t="s">
        <v>14</v>
      </c>
      <c r="C57" s="8" t="s">
        <v>52</v>
      </c>
      <c r="D57" s="8" t="s">
        <v>46</v>
      </c>
      <c r="E57" s="9" t="s">
        <v>166</v>
      </c>
      <c r="G57" s="44"/>
      <c r="I57" s="33"/>
      <c r="J57" s="17"/>
    </row>
    <row r="58" spans="1:10" s="97" customFormat="1">
      <c r="A58" s="29"/>
      <c r="B58" s="37"/>
      <c r="C58" s="37"/>
      <c r="D58" s="37"/>
      <c r="E58" s="38"/>
      <c r="F58" s="41"/>
      <c r="G58" s="42"/>
      <c r="H58" s="42"/>
      <c r="I58" s="34"/>
    </row>
    <row r="59" spans="1:10" ht="13.8">
      <c r="A59" s="165" t="str">
        <f>"I"&amp;$A$4</f>
        <v>I3</v>
      </c>
      <c r="B59" s="113">
        <f>B4</f>
        <v>0</v>
      </c>
      <c r="C59" s="113"/>
      <c r="D59" s="112"/>
      <c r="E59" s="116"/>
    </row>
    <row r="60" spans="1:10">
      <c r="A60" s="132" t="str">
        <f>"I"&amp;$A$4&amp;"01"</f>
        <v>I301</v>
      </c>
      <c r="B60" s="164" t="s">
        <v>42</v>
      </c>
      <c r="C60" s="172"/>
      <c r="D60" s="163">
        <v>0</v>
      </c>
      <c r="E60" s="117">
        <f t="shared" ref="E60:E65" si="4">SUM(D60:D60)</f>
        <v>0</v>
      </c>
      <c r="F60" s="35" t="e">
        <f>E60/E67</f>
        <v>#DIV/0!</v>
      </c>
    </row>
    <row r="61" spans="1:10">
      <c r="A61" s="132" t="str">
        <f>"I"&amp;$A$4&amp;"02"</f>
        <v>I302</v>
      </c>
      <c r="B61" s="162" t="s">
        <v>126</v>
      </c>
      <c r="C61" s="163"/>
      <c r="D61" s="163">
        <v>0</v>
      </c>
      <c r="E61" s="117">
        <f t="shared" si="4"/>
        <v>0</v>
      </c>
    </row>
    <row r="62" spans="1:10">
      <c r="A62" s="132" t="str">
        <f>"I"&amp;$A$4&amp;"03"</f>
        <v>I303</v>
      </c>
      <c r="B62" s="162" t="s">
        <v>126</v>
      </c>
      <c r="C62" s="163"/>
      <c r="D62" s="163">
        <v>0</v>
      </c>
      <c r="E62" s="117">
        <f t="shared" si="4"/>
        <v>0</v>
      </c>
    </row>
    <row r="63" spans="1:10">
      <c r="A63" s="132" t="str">
        <f>"I"&amp;$A$4&amp;"04"</f>
        <v>I304</v>
      </c>
      <c r="B63" s="162" t="s">
        <v>126</v>
      </c>
      <c r="C63" s="163"/>
      <c r="D63" s="163">
        <v>0</v>
      </c>
      <c r="E63" s="117">
        <f t="shared" si="4"/>
        <v>0</v>
      </c>
    </row>
    <row r="64" spans="1:10">
      <c r="A64" s="132" t="str">
        <f>"I"&amp;$A$4&amp;"05"</f>
        <v>I305</v>
      </c>
      <c r="B64" s="162" t="s">
        <v>126</v>
      </c>
      <c r="C64" s="163"/>
      <c r="D64" s="163">
        <v>0</v>
      </c>
      <c r="E64" s="117">
        <f t="shared" si="4"/>
        <v>0</v>
      </c>
    </row>
    <row r="65" spans="1:10">
      <c r="A65" s="132" t="str">
        <f>"I"&amp;$A$4&amp;"06"</f>
        <v>I306</v>
      </c>
      <c r="B65" s="162" t="s">
        <v>126</v>
      </c>
      <c r="C65" s="163"/>
      <c r="D65" s="163">
        <v>0</v>
      </c>
      <c r="E65" s="117">
        <f t="shared" si="4"/>
        <v>0</v>
      </c>
    </row>
    <row r="66" spans="1:10">
      <c r="A66" s="114"/>
      <c r="B66" s="114"/>
      <c r="C66" s="114"/>
      <c r="D66" s="115"/>
      <c r="E66" s="117"/>
    </row>
    <row r="67" spans="1:10" ht="14.4" thickBot="1">
      <c r="A67" s="119"/>
      <c r="B67" s="119" t="s">
        <v>41</v>
      </c>
      <c r="C67" s="119"/>
      <c r="D67" s="120">
        <f>SUM(D59:D65)</f>
        <v>0</v>
      </c>
      <c r="E67" s="121">
        <f>SUM(E59:E65)</f>
        <v>0</v>
      </c>
    </row>
    <row r="68" spans="1:10">
      <c r="E68" s="40"/>
    </row>
    <row r="70" spans="1:10" ht="17.399999999999999" hidden="1">
      <c r="A70" s="122" t="str">
        <f>'RRPP Liquidity Plan'!A10:E10</f>
        <v>RRPP LIQUIDITY PLAN</v>
      </c>
    </row>
    <row r="71" spans="1:10" ht="13.5" hidden="1" customHeight="1" thickBot="1">
      <c r="A71" s="215" t="s">
        <v>116</v>
      </c>
      <c r="B71" s="213" t="s">
        <v>42</v>
      </c>
      <c r="C71" s="212" t="s">
        <v>103</v>
      </c>
      <c r="D71" s="212"/>
      <c r="E71" s="212"/>
      <c r="F71" s="212"/>
      <c r="G71" s="212"/>
      <c r="H71" s="212"/>
      <c r="I71" s="17"/>
      <c r="J71" s="17"/>
    </row>
    <row r="72" spans="1:10" s="77" customFormat="1" hidden="1">
      <c r="A72" s="216"/>
      <c r="B72" s="214"/>
      <c r="C72" s="210" t="s">
        <v>115</v>
      </c>
      <c r="D72" s="211"/>
      <c r="E72" s="210" t="s">
        <v>101</v>
      </c>
      <c r="F72" s="211"/>
      <c r="G72" s="210" t="s">
        <v>102</v>
      </c>
      <c r="H72" s="211"/>
    </row>
    <row r="73" spans="1:10" s="77" customFormat="1" hidden="1">
      <c r="A73" s="75"/>
      <c r="B73" s="76"/>
      <c r="C73" s="131"/>
      <c r="D73" s="123"/>
      <c r="E73" s="131"/>
      <c r="F73" s="123"/>
      <c r="G73" s="131"/>
      <c r="H73" s="123"/>
    </row>
    <row r="74" spans="1:10" s="77" customFormat="1" hidden="1">
      <c r="A74" s="124"/>
      <c r="B74" s="128">
        <f>B4</f>
        <v>0</v>
      </c>
      <c r="C74" s="125"/>
      <c r="D74" s="126"/>
      <c r="E74" s="125"/>
      <c r="F74" s="126"/>
      <c r="G74" s="125"/>
      <c r="H74" s="127"/>
    </row>
    <row r="75" spans="1:10" s="77" customFormat="1" hidden="1">
      <c r="A75" s="129">
        <v>1</v>
      </c>
      <c r="B75" s="130" t="s">
        <v>117</v>
      </c>
      <c r="C75" s="85">
        <f>SUMIF(F3, "&lt;=12", D67)*50%</f>
        <v>0</v>
      </c>
      <c r="D75" s="86" t="s">
        <v>104</v>
      </c>
      <c r="E75" s="85">
        <f>SUMIFS(D67, F3, "&gt;12", F3, "&lt;=18")*60%</f>
        <v>0</v>
      </c>
      <c r="F75" s="86" t="s">
        <v>107</v>
      </c>
      <c r="G75" s="85">
        <f>SUMIFS(D67, F3, "&gt;18", F3, "&lt;=24")*60%</f>
        <v>0</v>
      </c>
      <c r="H75" s="86" t="s">
        <v>107</v>
      </c>
    </row>
    <row r="76" spans="1:10" s="77" customFormat="1" hidden="1">
      <c r="A76" s="129">
        <v>2</v>
      </c>
      <c r="B76" s="130" t="s">
        <v>118</v>
      </c>
      <c r="C76" s="85">
        <f>SUMIF(F3, "&lt;=12", D67)*30%</f>
        <v>0</v>
      </c>
      <c r="D76" s="86" t="s">
        <v>105</v>
      </c>
      <c r="E76" s="85" t="e">
        <f>SUMIFS(D67, F3, "&gt;12", F3, "&lt;=18")*40%+SUMIFS(#REF!, F3, "&gt;12", F3, "&lt;=18")*20%</f>
        <v>#REF!</v>
      </c>
      <c r="F76" s="86" t="s">
        <v>113</v>
      </c>
      <c r="G76" s="85" t="e">
        <f>SUMIFS(D67, F3, "&gt;18", F3, "&lt;=24")*40%+SUMIFS(#REF!, F3, "&gt;18", F3, "&lt;=24")*10%</f>
        <v>#REF!</v>
      </c>
      <c r="H76" s="86" t="s">
        <v>108</v>
      </c>
    </row>
    <row r="77" spans="1:10" s="77" customFormat="1" hidden="1">
      <c r="A77" s="129">
        <v>3</v>
      </c>
      <c r="B77" s="130" t="s">
        <v>119</v>
      </c>
      <c r="C77" s="85">
        <f>SUMIF(F3, "&lt;=12", D67)*20%</f>
        <v>0</v>
      </c>
      <c r="D77" s="86" t="s">
        <v>106</v>
      </c>
      <c r="E77" s="85" t="e">
        <f>SUMIFS(#REF!, F3, "&gt;12", F3, "&lt;=18")*60%</f>
        <v>#REF!</v>
      </c>
      <c r="F77" s="86" t="s">
        <v>109</v>
      </c>
      <c r="G77" s="85" t="e">
        <f>SUMIFS(#REF!, F3, "&gt;18", F3, "&lt;=24")*40%</f>
        <v>#REF!</v>
      </c>
      <c r="H77" s="86" t="s">
        <v>114</v>
      </c>
    </row>
    <row r="78" spans="1:10" s="77" customFormat="1" hidden="1">
      <c r="A78" s="129">
        <v>4</v>
      </c>
      <c r="B78" s="130" t="s">
        <v>120</v>
      </c>
      <c r="C78" s="85"/>
      <c r="D78" s="87"/>
      <c r="E78" s="85" t="e">
        <f>SUMIFS(#REF!, F3, "&gt;12", F3, "&lt;=18")*20%</f>
        <v>#REF!</v>
      </c>
      <c r="F78" s="86" t="s">
        <v>112</v>
      </c>
      <c r="G78" s="85" t="e">
        <f>SUMIFS(#REF!, F3, "&gt;18", F3, "&lt;=24")*30%</f>
        <v>#REF!</v>
      </c>
      <c r="H78" s="86" t="s">
        <v>110</v>
      </c>
    </row>
    <row r="79" spans="1:10" s="77" customFormat="1" hidden="1">
      <c r="A79" s="129">
        <v>5</v>
      </c>
      <c r="B79" s="130" t="s">
        <v>121</v>
      </c>
      <c r="C79" s="85"/>
      <c r="D79" s="87"/>
      <c r="E79" s="85"/>
      <c r="F79" s="87"/>
      <c r="G79" s="85" t="e">
        <f>SUMIFS(#REF!, F3, "&gt;18", F3, "&lt;=24")*20%</f>
        <v>#REF!</v>
      </c>
      <c r="H79" s="86" t="s">
        <v>112</v>
      </c>
    </row>
    <row r="80" spans="1:10" s="77" customFormat="1" hidden="1">
      <c r="A80" s="78"/>
      <c r="B80" s="79"/>
      <c r="C80" s="88"/>
      <c r="D80" s="82"/>
      <c r="E80" s="88"/>
      <c r="F80" s="82"/>
      <c r="G80" s="88"/>
      <c r="H80" s="81"/>
    </row>
    <row r="81" spans="1:8" s="77" customFormat="1" ht="13.8" hidden="1" thickBot="1">
      <c r="A81" s="89"/>
      <c r="B81" s="90" t="s">
        <v>111</v>
      </c>
      <c r="C81" s="91">
        <f>SUM(C75:C79)</f>
        <v>0</v>
      </c>
      <c r="D81" s="92"/>
      <c r="E81" s="91" t="e">
        <f>SUM(E75:E79)</f>
        <v>#REF!</v>
      </c>
      <c r="F81" s="92"/>
      <c r="G81" s="91" t="e">
        <f>SUM(G75:G79)</f>
        <v>#REF!</v>
      </c>
      <c r="H81" s="92"/>
    </row>
  </sheetData>
  <sheetProtection password="C823" sheet="1" objects="1" scenarios="1" selectLockedCells="1"/>
  <mergeCells count="10">
    <mergeCell ref="B2:I2"/>
    <mergeCell ref="D3:E3"/>
    <mergeCell ref="H3:I3"/>
    <mergeCell ref="A5:E5"/>
    <mergeCell ref="A71:A72"/>
    <mergeCell ref="B71:B72"/>
    <mergeCell ref="C71:H71"/>
    <mergeCell ref="C72:D72"/>
    <mergeCell ref="E72:F72"/>
    <mergeCell ref="G72:H72"/>
  </mergeCells>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81"/>
  <sheetViews>
    <sheetView topLeftCell="A50" workbookViewId="0">
      <selection activeCell="C60" sqref="C60"/>
    </sheetView>
  </sheetViews>
  <sheetFormatPr defaultColWidth="11.44140625" defaultRowHeight="13.2"/>
  <cols>
    <col min="1" max="1" width="8.109375" style="40" customWidth="1"/>
    <col min="2" max="2" width="46.33203125" style="40" customWidth="1"/>
    <col min="3" max="3" width="13.33203125" style="40" customWidth="1"/>
    <col min="4" max="4" width="13" style="40" customWidth="1"/>
    <col min="5" max="5" width="13" style="44" customWidth="1"/>
    <col min="6" max="6" width="14" style="40" customWidth="1"/>
    <col min="7" max="7" width="13.44140625" style="40" customWidth="1"/>
    <col min="8" max="8" width="13.109375" style="44" customWidth="1"/>
    <col min="9" max="9" width="13.33203125" style="44" customWidth="1"/>
    <col min="10" max="10" width="11.44140625" style="33"/>
    <col min="11" max="16384" width="11.44140625" style="17"/>
  </cols>
  <sheetData>
    <row r="1" spans="1:10" ht="21.75" customHeight="1">
      <c r="A1" s="74" t="s">
        <v>95</v>
      </c>
    </row>
    <row r="2" spans="1:10" s="96" customFormat="1" ht="24" customHeight="1">
      <c r="A2" s="11" t="s">
        <v>49</v>
      </c>
      <c r="B2" s="203">
        <f>'Partner 1'!B2</f>
        <v>0</v>
      </c>
      <c r="C2" s="204"/>
      <c r="D2" s="204"/>
      <c r="E2" s="204"/>
      <c r="F2" s="204"/>
      <c r="G2" s="204"/>
      <c r="H2" s="204"/>
      <c r="I2" s="204"/>
      <c r="J2" s="32"/>
    </row>
    <row r="3" spans="1:10" s="96" customFormat="1" ht="30.75" customHeight="1">
      <c r="A3" s="12"/>
      <c r="B3" s="43" t="s">
        <v>53</v>
      </c>
      <c r="C3" s="43" t="s">
        <v>98</v>
      </c>
      <c r="D3" s="205" t="s">
        <v>97</v>
      </c>
      <c r="E3" s="206"/>
      <c r="F3" s="63">
        <f>'Partner 1'!F3</f>
        <v>0</v>
      </c>
      <c r="G3" s="94" t="s">
        <v>123</v>
      </c>
      <c r="H3" s="207">
        <f>'Partner 1'!H3</f>
        <v>0</v>
      </c>
      <c r="I3" s="207"/>
      <c r="J3" s="32"/>
    </row>
    <row r="4" spans="1:10" s="96" customFormat="1" ht="18.75" customHeight="1">
      <c r="A4" s="95">
        <f>'Budget (Costs)'!A7</f>
        <v>4</v>
      </c>
      <c r="B4" s="173"/>
      <c r="C4" s="173"/>
      <c r="D4" s="43"/>
      <c r="E4" s="43"/>
      <c r="F4" s="43"/>
      <c r="G4" s="43"/>
      <c r="H4" s="43"/>
      <c r="I4" s="43"/>
      <c r="J4" s="32"/>
    </row>
    <row r="5" spans="1:10" s="96" customFormat="1" ht="45" customHeight="1" thickBot="1">
      <c r="A5" s="201" t="s">
        <v>45</v>
      </c>
      <c r="B5" s="202"/>
      <c r="C5" s="202"/>
      <c r="D5" s="202"/>
      <c r="E5" s="202"/>
      <c r="F5" s="13"/>
      <c r="G5" s="13"/>
      <c r="H5" s="13"/>
      <c r="I5" s="13"/>
      <c r="J5" s="32"/>
    </row>
    <row r="6" spans="1:10" ht="53.25" customHeight="1">
      <c r="A6" s="14" t="s">
        <v>0</v>
      </c>
      <c r="B6" s="15" t="s">
        <v>1</v>
      </c>
      <c r="C6" s="14" t="s">
        <v>57</v>
      </c>
      <c r="D6" s="15" t="s">
        <v>124</v>
      </c>
      <c r="E6" s="16" t="s">
        <v>165</v>
      </c>
      <c r="F6" s="33"/>
      <c r="G6" s="17"/>
      <c r="H6" s="17"/>
      <c r="I6" s="17"/>
      <c r="J6" s="17"/>
    </row>
    <row r="7" spans="1:10" s="97" customFormat="1" ht="15" customHeight="1">
      <c r="A7" s="29"/>
      <c r="B7" s="30"/>
      <c r="C7" s="29"/>
      <c r="D7" s="30"/>
      <c r="E7" s="36"/>
      <c r="F7" s="34"/>
    </row>
    <row r="8" spans="1:10">
      <c r="A8" s="18" t="s">
        <v>2</v>
      </c>
      <c r="B8" s="19" t="s">
        <v>37</v>
      </c>
      <c r="C8" s="20"/>
      <c r="D8" s="181"/>
      <c r="E8" s="21">
        <f>E9</f>
        <v>0</v>
      </c>
      <c r="F8" s="35" t="e">
        <f>E8/$E$53</f>
        <v>#DIV/0!</v>
      </c>
      <c r="G8" s="17"/>
      <c r="H8" s="17"/>
      <c r="I8" s="17"/>
      <c r="J8" s="17"/>
    </row>
    <row r="9" spans="1:10">
      <c r="A9" s="23" t="str">
        <f>"A"&amp;$A$4</f>
        <v>A4</v>
      </c>
      <c r="B9" s="179">
        <f>B4</f>
        <v>0</v>
      </c>
      <c r="C9" s="24"/>
      <c r="D9" s="182"/>
      <c r="E9" s="25">
        <f>SUM(E10:E17)</f>
        <v>0</v>
      </c>
      <c r="F9" s="22"/>
      <c r="G9" s="17"/>
      <c r="H9" s="17"/>
      <c r="I9" s="17"/>
      <c r="J9" s="17"/>
    </row>
    <row r="10" spans="1:10">
      <c r="A10" s="132" t="str">
        <f>"A"&amp;$A$4&amp;"01"</f>
        <v>A401</v>
      </c>
      <c r="B10" s="10" t="s">
        <v>20</v>
      </c>
      <c r="C10" s="159">
        <v>0</v>
      </c>
      <c r="D10" s="159">
        <v>0</v>
      </c>
      <c r="E10" s="188">
        <f t="shared" ref="E10:E17" si="0">C10*D10</f>
        <v>0</v>
      </c>
      <c r="F10" s="59"/>
      <c r="G10" s="17"/>
      <c r="H10" s="17"/>
      <c r="I10" s="17"/>
      <c r="J10" s="17"/>
    </row>
    <row r="11" spans="1:10">
      <c r="A11" s="132" t="str">
        <f>"A"&amp;$A$4&amp;"02"</f>
        <v>A402</v>
      </c>
      <c r="B11" s="10" t="s">
        <v>20</v>
      </c>
      <c r="C11" s="159">
        <v>0</v>
      </c>
      <c r="D11" s="159">
        <v>0</v>
      </c>
      <c r="E11" s="188">
        <f t="shared" si="0"/>
        <v>0</v>
      </c>
      <c r="F11" s="33"/>
      <c r="G11" s="17"/>
      <c r="H11" s="17"/>
      <c r="I11" s="17"/>
      <c r="J11" s="17"/>
    </row>
    <row r="12" spans="1:10">
      <c r="A12" s="132" t="str">
        <f>"A"&amp;$A$4&amp;"03"</f>
        <v>A403</v>
      </c>
      <c r="B12" s="10" t="s">
        <v>20</v>
      </c>
      <c r="C12" s="159">
        <v>0</v>
      </c>
      <c r="D12" s="159">
        <v>0</v>
      </c>
      <c r="E12" s="188">
        <f t="shared" si="0"/>
        <v>0</v>
      </c>
      <c r="F12" s="33"/>
      <c r="G12" s="17"/>
      <c r="H12" s="17"/>
      <c r="I12" s="17"/>
      <c r="J12" s="17"/>
    </row>
    <row r="13" spans="1:10">
      <c r="A13" s="132" t="str">
        <f>"A"&amp;$A$4&amp;"04"</f>
        <v>A404</v>
      </c>
      <c r="B13" s="10" t="s">
        <v>20</v>
      </c>
      <c r="C13" s="159">
        <v>0</v>
      </c>
      <c r="D13" s="159">
        <v>0</v>
      </c>
      <c r="E13" s="188">
        <f t="shared" si="0"/>
        <v>0</v>
      </c>
      <c r="F13" s="33"/>
      <c r="G13" s="17"/>
      <c r="H13" s="17"/>
      <c r="I13" s="17"/>
      <c r="J13" s="17"/>
    </row>
    <row r="14" spans="1:10">
      <c r="A14" s="132" t="str">
        <f>"A"&amp;$A$4&amp;"05"</f>
        <v>A405</v>
      </c>
      <c r="B14" s="10" t="s">
        <v>20</v>
      </c>
      <c r="C14" s="159">
        <v>0</v>
      </c>
      <c r="D14" s="159">
        <v>0</v>
      </c>
      <c r="E14" s="188">
        <f t="shared" si="0"/>
        <v>0</v>
      </c>
      <c r="F14" s="33"/>
      <c r="G14" s="17"/>
      <c r="H14" s="17"/>
      <c r="I14" s="17"/>
      <c r="J14" s="17"/>
    </row>
    <row r="15" spans="1:10">
      <c r="A15" s="132" t="str">
        <f>"A"&amp;$A$4&amp;"06"</f>
        <v>A406</v>
      </c>
      <c r="B15" s="10" t="s">
        <v>20</v>
      </c>
      <c r="C15" s="159">
        <v>0</v>
      </c>
      <c r="D15" s="159">
        <v>0</v>
      </c>
      <c r="E15" s="188">
        <f t="shared" si="0"/>
        <v>0</v>
      </c>
      <c r="F15" s="33"/>
      <c r="G15" s="17"/>
      <c r="H15" s="17"/>
      <c r="I15" s="17"/>
      <c r="J15" s="17"/>
    </row>
    <row r="16" spans="1:10">
      <c r="A16" s="132" t="str">
        <f>"A"&amp;$A$4&amp;"07"</f>
        <v>A407</v>
      </c>
      <c r="B16" s="10" t="s">
        <v>20</v>
      </c>
      <c r="C16" s="159">
        <v>0</v>
      </c>
      <c r="D16" s="159">
        <v>0</v>
      </c>
      <c r="E16" s="188">
        <f t="shared" si="0"/>
        <v>0</v>
      </c>
      <c r="F16" s="33"/>
      <c r="G16" s="17"/>
      <c r="H16" s="17"/>
      <c r="I16" s="17"/>
      <c r="J16" s="17"/>
    </row>
    <row r="17" spans="1:10">
      <c r="A17" s="132" t="str">
        <f>"A"&amp;$A$4&amp;"08"</f>
        <v>A408</v>
      </c>
      <c r="B17" s="10" t="s">
        <v>20</v>
      </c>
      <c r="C17" s="159">
        <v>0</v>
      </c>
      <c r="D17" s="159">
        <v>0</v>
      </c>
      <c r="E17" s="188">
        <f t="shared" si="0"/>
        <v>0</v>
      </c>
      <c r="F17" s="33"/>
      <c r="G17" s="17"/>
      <c r="H17" s="17"/>
      <c r="I17" s="17"/>
      <c r="J17" s="17"/>
    </row>
    <row r="18" spans="1:10">
      <c r="A18" s="28"/>
      <c r="B18" s="98"/>
      <c r="C18" s="99"/>
      <c r="D18" s="183"/>
      <c r="E18" s="188"/>
      <c r="F18" s="33"/>
      <c r="G18" s="17"/>
      <c r="H18" s="17"/>
      <c r="I18" s="17"/>
      <c r="J18" s="17"/>
    </row>
    <row r="19" spans="1:10">
      <c r="A19" s="18" t="s">
        <v>7</v>
      </c>
      <c r="B19" s="19" t="s">
        <v>38</v>
      </c>
      <c r="C19" s="20"/>
      <c r="D19" s="181"/>
      <c r="E19" s="21">
        <f>E20</f>
        <v>0</v>
      </c>
      <c r="F19" s="35" t="e">
        <f>E19/$E$53</f>
        <v>#DIV/0!</v>
      </c>
      <c r="G19" s="17"/>
      <c r="H19" s="17"/>
      <c r="I19" s="17"/>
      <c r="J19" s="17"/>
    </row>
    <row r="20" spans="1:10">
      <c r="A20" s="23" t="str">
        <f>"B"&amp;$A$4</f>
        <v>B4</v>
      </c>
      <c r="B20" s="179">
        <f>B4</f>
        <v>0</v>
      </c>
      <c r="C20" s="24"/>
      <c r="D20" s="182"/>
      <c r="E20" s="25">
        <f>SUM(E21:E28)</f>
        <v>0</v>
      </c>
      <c r="F20" s="22"/>
      <c r="G20" s="17"/>
      <c r="H20" s="17"/>
      <c r="I20" s="17"/>
      <c r="J20" s="17"/>
    </row>
    <row r="21" spans="1:10">
      <c r="A21" s="132" t="str">
        <f>"B"&amp;$A$4&amp;"01"</f>
        <v>B401</v>
      </c>
      <c r="B21" s="10" t="s">
        <v>20</v>
      </c>
      <c r="C21" s="159">
        <v>0</v>
      </c>
      <c r="D21" s="159">
        <v>0</v>
      </c>
      <c r="E21" s="188">
        <f>C21*D21</f>
        <v>0</v>
      </c>
      <c r="F21" s="33"/>
      <c r="G21" s="17"/>
      <c r="H21" s="17"/>
      <c r="I21" s="17"/>
      <c r="J21" s="17"/>
    </row>
    <row r="22" spans="1:10">
      <c r="A22" s="132" t="str">
        <f>"B"&amp;$A$4&amp;"02"</f>
        <v>B402</v>
      </c>
      <c r="B22" s="10" t="s">
        <v>20</v>
      </c>
      <c r="C22" s="159">
        <v>0</v>
      </c>
      <c r="D22" s="159">
        <v>0</v>
      </c>
      <c r="E22" s="188">
        <f t="shared" ref="E22:E28" si="1">C22*D22</f>
        <v>0</v>
      </c>
      <c r="F22" s="33"/>
      <c r="G22" s="17"/>
      <c r="H22" s="17"/>
      <c r="I22" s="17"/>
      <c r="J22" s="17"/>
    </row>
    <row r="23" spans="1:10">
      <c r="A23" s="132" t="str">
        <f>"B"&amp;$A$4&amp;"03"</f>
        <v>B403</v>
      </c>
      <c r="B23" s="10" t="s">
        <v>20</v>
      </c>
      <c r="C23" s="159">
        <v>0</v>
      </c>
      <c r="D23" s="159">
        <v>0</v>
      </c>
      <c r="E23" s="188">
        <f t="shared" si="1"/>
        <v>0</v>
      </c>
      <c r="F23" s="33"/>
      <c r="G23" s="17"/>
      <c r="H23" s="17"/>
      <c r="I23" s="17"/>
      <c r="J23" s="17"/>
    </row>
    <row r="24" spans="1:10">
      <c r="A24" s="132" t="str">
        <f>"B"&amp;$A$4&amp;"04"</f>
        <v>B404</v>
      </c>
      <c r="B24" s="10" t="s">
        <v>20</v>
      </c>
      <c r="C24" s="159">
        <v>0</v>
      </c>
      <c r="D24" s="159">
        <v>0</v>
      </c>
      <c r="E24" s="188">
        <f t="shared" si="1"/>
        <v>0</v>
      </c>
      <c r="F24" s="33"/>
      <c r="G24" s="17"/>
      <c r="H24" s="17"/>
      <c r="I24" s="17"/>
      <c r="J24" s="17"/>
    </row>
    <row r="25" spans="1:10">
      <c r="A25" s="132" t="str">
        <f>"B"&amp;$A$4&amp;"05"</f>
        <v>B405</v>
      </c>
      <c r="B25" s="10" t="s">
        <v>20</v>
      </c>
      <c r="C25" s="159">
        <v>0</v>
      </c>
      <c r="D25" s="159">
        <v>0</v>
      </c>
      <c r="E25" s="188">
        <f t="shared" si="1"/>
        <v>0</v>
      </c>
      <c r="F25" s="33"/>
      <c r="G25" s="17"/>
      <c r="H25" s="17"/>
      <c r="I25" s="17"/>
      <c r="J25" s="17"/>
    </row>
    <row r="26" spans="1:10">
      <c r="A26" s="132" t="str">
        <f>"B"&amp;$A$4&amp;"06"</f>
        <v>B406</v>
      </c>
      <c r="B26" s="10" t="s">
        <v>20</v>
      </c>
      <c r="C26" s="159">
        <v>0</v>
      </c>
      <c r="D26" s="159">
        <v>0</v>
      </c>
      <c r="E26" s="188">
        <f t="shared" si="1"/>
        <v>0</v>
      </c>
      <c r="F26" s="33"/>
      <c r="G26" s="17"/>
      <c r="H26" s="17"/>
      <c r="I26" s="17"/>
      <c r="J26" s="17"/>
    </row>
    <row r="27" spans="1:10">
      <c r="A27" s="132" t="str">
        <f>"B"&amp;$A$4&amp;"07"</f>
        <v>B407</v>
      </c>
      <c r="B27" s="10" t="s">
        <v>20</v>
      </c>
      <c r="C27" s="159">
        <v>0</v>
      </c>
      <c r="D27" s="159">
        <v>0</v>
      </c>
      <c r="E27" s="188">
        <f t="shared" si="1"/>
        <v>0</v>
      </c>
      <c r="F27" s="33"/>
      <c r="G27" s="17"/>
      <c r="H27" s="17"/>
      <c r="I27" s="17"/>
      <c r="J27" s="17"/>
    </row>
    <row r="28" spans="1:10">
      <c r="A28" s="132" t="str">
        <f>"B"&amp;$A$4&amp;"08"</f>
        <v>B408</v>
      </c>
      <c r="B28" s="10" t="s">
        <v>20</v>
      </c>
      <c r="C28" s="159">
        <v>0</v>
      </c>
      <c r="D28" s="159">
        <v>0</v>
      </c>
      <c r="E28" s="188">
        <f t="shared" si="1"/>
        <v>0</v>
      </c>
      <c r="F28" s="33"/>
      <c r="G28" s="17"/>
      <c r="H28" s="17"/>
      <c r="I28" s="17"/>
      <c r="J28" s="17"/>
    </row>
    <row r="29" spans="1:10" s="97" customFormat="1">
      <c r="A29" s="28"/>
      <c r="B29" s="98"/>
      <c r="C29" s="99"/>
      <c r="D29" s="183"/>
      <c r="E29" s="188"/>
      <c r="F29" s="34"/>
    </row>
    <row r="30" spans="1:10">
      <c r="A30" s="18" t="s">
        <v>8</v>
      </c>
      <c r="B30" s="19" t="s">
        <v>39</v>
      </c>
      <c r="C30" s="20"/>
      <c r="D30" s="181"/>
      <c r="E30" s="21">
        <f>E31</f>
        <v>0</v>
      </c>
      <c r="F30" s="35" t="e">
        <f>E30/$E$53</f>
        <v>#DIV/0!</v>
      </c>
      <c r="G30" s="17"/>
      <c r="H30" s="17"/>
      <c r="I30" s="17"/>
      <c r="J30" s="17"/>
    </row>
    <row r="31" spans="1:10">
      <c r="A31" s="23" t="str">
        <f>"C"&amp;$A$4</f>
        <v>C4</v>
      </c>
      <c r="B31" s="179">
        <f>B4</f>
        <v>0</v>
      </c>
      <c r="C31" s="24"/>
      <c r="D31" s="182"/>
      <c r="E31" s="25">
        <f>SUM(E32:E39)</f>
        <v>0</v>
      </c>
      <c r="F31" s="22"/>
      <c r="G31" s="17"/>
      <c r="H31" s="17"/>
      <c r="I31" s="17"/>
      <c r="J31" s="17"/>
    </row>
    <row r="32" spans="1:10">
      <c r="A32" s="132" t="str">
        <f>"C"&amp;$A$4&amp;"01"</f>
        <v>C401</v>
      </c>
      <c r="B32" s="10" t="s">
        <v>20</v>
      </c>
      <c r="C32" s="159">
        <v>0</v>
      </c>
      <c r="D32" s="159">
        <v>0</v>
      </c>
      <c r="E32" s="188">
        <f>C32*D32</f>
        <v>0</v>
      </c>
      <c r="F32" s="33"/>
      <c r="G32" s="17"/>
      <c r="H32" s="17"/>
      <c r="I32" s="17"/>
      <c r="J32" s="17"/>
    </row>
    <row r="33" spans="1:10">
      <c r="A33" s="132" t="str">
        <f>"C"&amp;$A$4&amp;"02"</f>
        <v>C402</v>
      </c>
      <c r="B33" s="10" t="s">
        <v>20</v>
      </c>
      <c r="C33" s="159">
        <v>0</v>
      </c>
      <c r="D33" s="159">
        <v>0</v>
      </c>
      <c r="E33" s="188">
        <f t="shared" ref="E33:E39" si="2">C33*D33</f>
        <v>0</v>
      </c>
      <c r="F33" s="33"/>
      <c r="G33" s="17"/>
      <c r="H33" s="17"/>
      <c r="I33" s="17"/>
      <c r="J33" s="17"/>
    </row>
    <row r="34" spans="1:10">
      <c r="A34" s="132" t="str">
        <f>"C"&amp;$A$4&amp;"03"</f>
        <v>C403</v>
      </c>
      <c r="B34" s="10" t="s">
        <v>20</v>
      </c>
      <c r="C34" s="159">
        <v>0</v>
      </c>
      <c r="D34" s="159">
        <v>0</v>
      </c>
      <c r="E34" s="188">
        <f t="shared" si="2"/>
        <v>0</v>
      </c>
      <c r="F34" s="33"/>
      <c r="G34" s="17"/>
      <c r="H34" s="17"/>
      <c r="I34" s="17"/>
      <c r="J34" s="17"/>
    </row>
    <row r="35" spans="1:10">
      <c r="A35" s="132" t="str">
        <f>"C"&amp;$A$4&amp;"04"</f>
        <v>C404</v>
      </c>
      <c r="B35" s="10" t="s">
        <v>20</v>
      </c>
      <c r="C35" s="159">
        <v>0</v>
      </c>
      <c r="D35" s="159">
        <v>0</v>
      </c>
      <c r="E35" s="188">
        <f t="shared" si="2"/>
        <v>0</v>
      </c>
      <c r="F35" s="33"/>
      <c r="G35" s="17"/>
      <c r="H35" s="17"/>
      <c r="I35" s="17"/>
      <c r="J35" s="17"/>
    </row>
    <row r="36" spans="1:10">
      <c r="A36" s="132" t="str">
        <f>"C"&amp;$A$4&amp;"05"</f>
        <v>C405</v>
      </c>
      <c r="B36" s="10" t="s">
        <v>20</v>
      </c>
      <c r="C36" s="159">
        <v>0</v>
      </c>
      <c r="D36" s="159">
        <v>0</v>
      </c>
      <c r="E36" s="188">
        <f t="shared" si="2"/>
        <v>0</v>
      </c>
      <c r="F36" s="33"/>
      <c r="G36" s="17"/>
      <c r="H36" s="17"/>
      <c r="I36" s="17"/>
      <c r="J36" s="17"/>
    </row>
    <row r="37" spans="1:10">
      <c r="A37" s="132" t="str">
        <f>"C"&amp;$A$4&amp;"06"</f>
        <v>C406</v>
      </c>
      <c r="B37" s="10" t="s">
        <v>20</v>
      </c>
      <c r="C37" s="159">
        <v>0</v>
      </c>
      <c r="D37" s="159">
        <v>0</v>
      </c>
      <c r="E37" s="188">
        <f t="shared" si="2"/>
        <v>0</v>
      </c>
      <c r="F37" s="33"/>
      <c r="G37" s="17"/>
      <c r="H37" s="17"/>
      <c r="I37" s="17"/>
      <c r="J37" s="17"/>
    </row>
    <row r="38" spans="1:10">
      <c r="A38" s="132" t="str">
        <f>"C"&amp;$A$4&amp;"07"</f>
        <v>C407</v>
      </c>
      <c r="B38" s="10" t="s">
        <v>20</v>
      </c>
      <c r="C38" s="159">
        <v>0</v>
      </c>
      <c r="D38" s="159">
        <v>0</v>
      </c>
      <c r="E38" s="188">
        <f t="shared" si="2"/>
        <v>0</v>
      </c>
      <c r="F38" s="33"/>
      <c r="G38" s="17"/>
      <c r="H38" s="17"/>
      <c r="I38" s="17"/>
      <c r="J38" s="17"/>
    </row>
    <row r="39" spans="1:10">
      <c r="A39" s="132" t="str">
        <f>"C"&amp;$A$4&amp;"08"</f>
        <v>C408</v>
      </c>
      <c r="B39" s="10" t="s">
        <v>20</v>
      </c>
      <c r="C39" s="159">
        <v>0</v>
      </c>
      <c r="D39" s="159">
        <v>0</v>
      </c>
      <c r="E39" s="188">
        <f t="shared" si="2"/>
        <v>0</v>
      </c>
      <c r="F39" s="33"/>
      <c r="G39" s="17"/>
      <c r="H39" s="17"/>
      <c r="I39" s="17"/>
      <c r="J39" s="17"/>
    </row>
    <row r="40" spans="1:10" s="97" customFormat="1">
      <c r="A40" s="28"/>
      <c r="B40" s="98"/>
      <c r="C40" s="99"/>
      <c r="D40" s="183"/>
      <c r="E40" s="188"/>
      <c r="F40" s="34"/>
    </row>
    <row r="41" spans="1:10">
      <c r="A41" s="26" t="s">
        <v>11</v>
      </c>
      <c r="B41" s="139" t="s">
        <v>40</v>
      </c>
      <c r="C41" s="27"/>
      <c r="D41" s="184"/>
      <c r="E41" s="189">
        <f>E42</f>
        <v>0</v>
      </c>
      <c r="F41" s="35" t="e">
        <f>E41/$E$53</f>
        <v>#DIV/0!</v>
      </c>
      <c r="G41" s="17"/>
      <c r="H41" s="17"/>
      <c r="I41" s="17"/>
      <c r="J41" s="17"/>
    </row>
    <row r="42" spans="1:10">
      <c r="A42" s="23" t="str">
        <f>"D"&amp;$A$4</f>
        <v>D4</v>
      </c>
      <c r="B42" s="179">
        <f>B4</f>
        <v>0</v>
      </c>
      <c r="C42" s="24"/>
      <c r="D42" s="182"/>
      <c r="E42" s="25">
        <f>SUM(E43:E51)</f>
        <v>0</v>
      </c>
      <c r="F42" s="22"/>
      <c r="G42" s="17"/>
      <c r="H42" s="17"/>
      <c r="I42" s="17"/>
      <c r="J42" s="17"/>
    </row>
    <row r="43" spans="1:10">
      <c r="A43" s="132" t="str">
        <f>"D"&amp;$A$4&amp;"01"</f>
        <v>D401</v>
      </c>
      <c r="B43" s="160" t="s">
        <v>48</v>
      </c>
      <c r="C43" s="161">
        <v>0</v>
      </c>
      <c r="D43" s="185">
        <v>0</v>
      </c>
      <c r="E43" s="188">
        <f t="shared" ref="E43:E51" si="3">C43*D43</f>
        <v>0</v>
      </c>
      <c r="F43" s="33"/>
      <c r="G43" s="17"/>
      <c r="H43" s="17"/>
      <c r="I43" s="17"/>
      <c r="J43" s="17"/>
    </row>
    <row r="44" spans="1:10">
      <c r="A44" s="132" t="str">
        <f>"D"&amp;$A$4&amp;"02"</f>
        <v>D402</v>
      </c>
      <c r="B44" s="160" t="s">
        <v>48</v>
      </c>
      <c r="C44" s="161">
        <v>0</v>
      </c>
      <c r="D44" s="185">
        <v>0</v>
      </c>
      <c r="E44" s="188">
        <f t="shared" si="3"/>
        <v>0</v>
      </c>
      <c r="F44" s="33"/>
      <c r="G44" s="17"/>
      <c r="H44" s="17"/>
      <c r="I44" s="17"/>
      <c r="J44" s="17"/>
    </row>
    <row r="45" spans="1:10">
      <c r="A45" s="132" t="str">
        <f>"D"&amp;$A$4&amp;"03"</f>
        <v>D403</v>
      </c>
      <c r="B45" s="160" t="s">
        <v>48</v>
      </c>
      <c r="C45" s="161">
        <v>0</v>
      </c>
      <c r="D45" s="185">
        <v>0</v>
      </c>
      <c r="E45" s="188">
        <f t="shared" si="3"/>
        <v>0</v>
      </c>
      <c r="F45" s="33"/>
      <c r="G45" s="17"/>
      <c r="H45" s="17"/>
      <c r="I45" s="17"/>
      <c r="J45" s="17"/>
    </row>
    <row r="46" spans="1:10">
      <c r="A46" s="132" t="str">
        <f>"D"&amp;$A$4&amp;"04"</f>
        <v>D404</v>
      </c>
      <c r="B46" s="160" t="s">
        <v>48</v>
      </c>
      <c r="C46" s="161">
        <v>0</v>
      </c>
      <c r="D46" s="185">
        <v>0</v>
      </c>
      <c r="E46" s="188">
        <f t="shared" si="3"/>
        <v>0</v>
      </c>
      <c r="F46" s="33"/>
      <c r="G46" s="17"/>
      <c r="H46" s="17"/>
      <c r="I46" s="17"/>
      <c r="J46" s="17"/>
    </row>
    <row r="47" spans="1:10">
      <c r="A47" s="132" t="str">
        <f>"D"&amp;$A$4&amp;"05"</f>
        <v>D405</v>
      </c>
      <c r="B47" s="160" t="s">
        <v>48</v>
      </c>
      <c r="C47" s="161">
        <v>0</v>
      </c>
      <c r="D47" s="185">
        <v>0</v>
      </c>
      <c r="E47" s="188">
        <f t="shared" si="3"/>
        <v>0</v>
      </c>
      <c r="F47" s="33"/>
      <c r="G47" s="17"/>
      <c r="H47" s="17"/>
      <c r="I47" s="17"/>
      <c r="J47" s="17"/>
    </row>
    <row r="48" spans="1:10">
      <c r="A48" s="132" t="str">
        <f>"D"&amp;$A$4&amp;"06"</f>
        <v>D406</v>
      </c>
      <c r="B48" s="160" t="s">
        <v>48</v>
      </c>
      <c r="C48" s="161">
        <v>0</v>
      </c>
      <c r="D48" s="185">
        <v>0</v>
      </c>
      <c r="E48" s="188">
        <f t="shared" si="3"/>
        <v>0</v>
      </c>
      <c r="F48" s="33"/>
      <c r="G48" s="17"/>
      <c r="H48" s="17"/>
      <c r="I48" s="17"/>
      <c r="J48" s="17"/>
    </row>
    <row r="49" spans="1:10">
      <c r="A49" s="132" t="str">
        <f>"D"&amp;$A$4&amp;"07"</f>
        <v>D407</v>
      </c>
      <c r="B49" s="160" t="s">
        <v>48</v>
      </c>
      <c r="C49" s="161">
        <v>0</v>
      </c>
      <c r="D49" s="185">
        <v>0</v>
      </c>
      <c r="E49" s="188">
        <f t="shared" si="3"/>
        <v>0</v>
      </c>
      <c r="F49" s="33"/>
      <c r="G49" s="17"/>
      <c r="H49" s="17"/>
      <c r="I49" s="17"/>
      <c r="J49" s="17"/>
    </row>
    <row r="50" spans="1:10">
      <c r="A50" s="132" t="str">
        <f>"D"&amp;$A$4&amp;"09"</f>
        <v>D409</v>
      </c>
      <c r="B50" s="160" t="s">
        <v>48</v>
      </c>
      <c r="C50" s="161">
        <v>0</v>
      </c>
      <c r="D50" s="185">
        <v>0</v>
      </c>
      <c r="E50" s="188">
        <f t="shared" si="3"/>
        <v>0</v>
      </c>
      <c r="F50" s="33"/>
      <c r="G50" s="17"/>
      <c r="H50" s="17"/>
      <c r="I50" s="17"/>
      <c r="J50" s="17"/>
    </row>
    <row r="51" spans="1:10">
      <c r="A51" s="132" t="str">
        <f>"D"&amp;$A$4&amp;"08"</f>
        <v>D408</v>
      </c>
      <c r="B51" s="160" t="s">
        <v>48</v>
      </c>
      <c r="C51" s="161">
        <v>0</v>
      </c>
      <c r="D51" s="185">
        <v>0</v>
      </c>
      <c r="E51" s="188">
        <f t="shared" si="3"/>
        <v>0</v>
      </c>
      <c r="F51" s="33"/>
      <c r="G51" s="17"/>
      <c r="H51" s="17"/>
      <c r="I51" s="17"/>
      <c r="J51" s="17"/>
    </row>
    <row r="52" spans="1:10" s="97" customFormat="1">
      <c r="A52" s="100"/>
      <c r="B52" s="101"/>
      <c r="C52" s="102"/>
      <c r="D52" s="186"/>
      <c r="E52" s="188"/>
      <c r="F52" s="34"/>
    </row>
    <row r="53" spans="1:10" ht="14.4" thickBot="1">
      <c r="A53" s="103"/>
      <c r="B53" s="104" t="s">
        <v>41</v>
      </c>
      <c r="C53" s="105"/>
      <c r="D53" s="187"/>
      <c r="E53" s="190">
        <f>E41+E30+E19+E8</f>
        <v>0</v>
      </c>
      <c r="F53" s="35" t="e">
        <f>E53/$E$53</f>
        <v>#DIV/0!</v>
      </c>
      <c r="G53" s="17"/>
      <c r="H53" s="17"/>
      <c r="I53" s="17"/>
      <c r="J53" s="17"/>
    </row>
    <row r="54" spans="1:10" s="110" customFormat="1">
      <c r="A54" s="106"/>
      <c r="B54" s="107"/>
      <c r="C54" s="107"/>
      <c r="D54" s="107"/>
      <c r="E54" s="108"/>
    </row>
    <row r="56" spans="1:10" ht="18" thickBot="1">
      <c r="A56" s="122" t="s">
        <v>47</v>
      </c>
    </row>
    <row r="57" spans="1:10" ht="26.4">
      <c r="A57" s="45" t="s">
        <v>0</v>
      </c>
      <c r="B57" s="8" t="s">
        <v>14</v>
      </c>
      <c r="C57" s="8" t="s">
        <v>52</v>
      </c>
      <c r="D57" s="8" t="s">
        <v>46</v>
      </c>
      <c r="E57" s="9" t="s">
        <v>166</v>
      </c>
      <c r="G57" s="44"/>
      <c r="I57" s="33"/>
      <c r="J57" s="17"/>
    </row>
    <row r="58" spans="1:10" s="97" customFormat="1">
      <c r="A58" s="29"/>
      <c r="B58" s="37"/>
      <c r="C58" s="37"/>
      <c r="D58" s="37"/>
      <c r="E58" s="38"/>
      <c r="F58" s="41"/>
      <c r="G58" s="42"/>
      <c r="H58" s="42"/>
      <c r="I58" s="34"/>
    </row>
    <row r="59" spans="1:10" ht="13.8">
      <c r="A59" s="165" t="str">
        <f>"I"&amp;$A$4</f>
        <v>I4</v>
      </c>
      <c r="B59" s="113">
        <f>B4</f>
        <v>0</v>
      </c>
      <c r="C59" s="113"/>
      <c r="D59" s="112"/>
      <c r="E59" s="116"/>
    </row>
    <row r="60" spans="1:10">
      <c r="A60" s="132" t="str">
        <f>"I"&amp;$A$4&amp;"01"</f>
        <v>I401</v>
      </c>
      <c r="B60" s="164" t="s">
        <v>42</v>
      </c>
      <c r="C60" s="172"/>
      <c r="D60" s="163">
        <v>0</v>
      </c>
      <c r="E60" s="117">
        <f t="shared" ref="E60:E65" si="4">SUM(D60:D60)</f>
        <v>0</v>
      </c>
      <c r="F60" s="35" t="e">
        <f>E60/E67</f>
        <v>#DIV/0!</v>
      </c>
    </row>
    <row r="61" spans="1:10">
      <c r="A61" s="132" t="str">
        <f>"I"&amp;$A$4&amp;"02"</f>
        <v>I402</v>
      </c>
      <c r="B61" s="162" t="s">
        <v>126</v>
      </c>
      <c r="C61" s="163"/>
      <c r="D61" s="163">
        <v>0</v>
      </c>
      <c r="E61" s="117">
        <f t="shared" si="4"/>
        <v>0</v>
      </c>
    </row>
    <row r="62" spans="1:10">
      <c r="A62" s="132" t="str">
        <f>"I"&amp;$A$4&amp;"03"</f>
        <v>I403</v>
      </c>
      <c r="B62" s="162" t="s">
        <v>126</v>
      </c>
      <c r="C62" s="163"/>
      <c r="D62" s="163">
        <v>0</v>
      </c>
      <c r="E62" s="117">
        <f t="shared" si="4"/>
        <v>0</v>
      </c>
    </row>
    <row r="63" spans="1:10">
      <c r="A63" s="132" t="str">
        <f>"I"&amp;$A$4&amp;"04"</f>
        <v>I404</v>
      </c>
      <c r="B63" s="162" t="s">
        <v>126</v>
      </c>
      <c r="C63" s="163"/>
      <c r="D63" s="163">
        <v>0</v>
      </c>
      <c r="E63" s="117">
        <f t="shared" si="4"/>
        <v>0</v>
      </c>
    </row>
    <row r="64" spans="1:10">
      <c r="A64" s="132" t="str">
        <f>"I"&amp;$A$4&amp;"05"</f>
        <v>I405</v>
      </c>
      <c r="B64" s="162" t="s">
        <v>126</v>
      </c>
      <c r="C64" s="163"/>
      <c r="D64" s="163">
        <v>0</v>
      </c>
      <c r="E64" s="117">
        <f t="shared" si="4"/>
        <v>0</v>
      </c>
    </row>
    <row r="65" spans="1:10">
      <c r="A65" s="132" t="str">
        <f>"I"&amp;$A$4&amp;"06"</f>
        <v>I406</v>
      </c>
      <c r="B65" s="162" t="s">
        <v>126</v>
      </c>
      <c r="C65" s="163"/>
      <c r="D65" s="163">
        <v>0</v>
      </c>
      <c r="E65" s="117">
        <f t="shared" si="4"/>
        <v>0</v>
      </c>
    </row>
    <row r="66" spans="1:10">
      <c r="A66" s="114"/>
      <c r="B66" s="114"/>
      <c r="C66" s="114"/>
      <c r="D66" s="115"/>
      <c r="E66" s="117"/>
    </row>
    <row r="67" spans="1:10" ht="14.4" thickBot="1">
      <c r="A67" s="119"/>
      <c r="B67" s="119" t="s">
        <v>41</v>
      </c>
      <c r="C67" s="119"/>
      <c r="D67" s="120">
        <f>SUM(D59:D65)</f>
        <v>0</v>
      </c>
      <c r="E67" s="121">
        <f>SUM(E59:E65)</f>
        <v>0</v>
      </c>
    </row>
    <row r="68" spans="1:10">
      <c r="E68" s="40"/>
    </row>
    <row r="70" spans="1:10" ht="17.399999999999999" hidden="1">
      <c r="A70" s="122" t="str">
        <f>'RRPP Liquidity Plan'!A10:E10</f>
        <v>RRPP LIQUIDITY PLAN</v>
      </c>
    </row>
    <row r="71" spans="1:10" ht="13.5" hidden="1" customHeight="1" thickBot="1">
      <c r="A71" s="215" t="s">
        <v>116</v>
      </c>
      <c r="B71" s="213" t="s">
        <v>42</v>
      </c>
      <c r="C71" s="212" t="s">
        <v>103</v>
      </c>
      <c r="D71" s="212"/>
      <c r="E71" s="212"/>
      <c r="F71" s="212"/>
      <c r="G71" s="212"/>
      <c r="H71" s="212"/>
      <c r="I71" s="17"/>
      <c r="J71" s="17"/>
    </row>
    <row r="72" spans="1:10" s="77" customFormat="1" hidden="1">
      <c r="A72" s="216"/>
      <c r="B72" s="214"/>
      <c r="C72" s="210" t="s">
        <v>115</v>
      </c>
      <c r="D72" s="211"/>
      <c r="E72" s="210" t="s">
        <v>101</v>
      </c>
      <c r="F72" s="211"/>
      <c r="G72" s="210" t="s">
        <v>102</v>
      </c>
      <c r="H72" s="211"/>
    </row>
    <row r="73" spans="1:10" s="77" customFormat="1" hidden="1">
      <c r="A73" s="75"/>
      <c r="B73" s="76"/>
      <c r="C73" s="131"/>
      <c r="D73" s="123"/>
      <c r="E73" s="131"/>
      <c r="F73" s="123"/>
      <c r="G73" s="131"/>
      <c r="H73" s="123"/>
    </row>
    <row r="74" spans="1:10" s="77" customFormat="1" hidden="1">
      <c r="A74" s="124"/>
      <c r="B74" s="128">
        <f>B4</f>
        <v>0</v>
      </c>
      <c r="C74" s="125"/>
      <c r="D74" s="126"/>
      <c r="E74" s="125"/>
      <c r="F74" s="126"/>
      <c r="G74" s="125"/>
      <c r="H74" s="127"/>
    </row>
    <row r="75" spans="1:10" s="77" customFormat="1" hidden="1">
      <c r="A75" s="129">
        <v>1</v>
      </c>
      <c r="B75" s="130" t="s">
        <v>117</v>
      </c>
      <c r="C75" s="85">
        <f>SUMIF(F3, "&lt;=12", D67)*50%</f>
        <v>0</v>
      </c>
      <c r="D75" s="86" t="s">
        <v>104</v>
      </c>
      <c r="E75" s="85">
        <f>SUMIFS(D67, F3, "&gt;12", F3, "&lt;=18")*60%</f>
        <v>0</v>
      </c>
      <c r="F75" s="86" t="s">
        <v>107</v>
      </c>
      <c r="G75" s="85">
        <f>SUMIFS(D67, F3, "&gt;18", F3, "&lt;=24")*60%</f>
        <v>0</v>
      </c>
      <c r="H75" s="86" t="s">
        <v>107</v>
      </c>
    </row>
    <row r="76" spans="1:10" s="77" customFormat="1" hidden="1">
      <c r="A76" s="129">
        <v>2</v>
      </c>
      <c r="B76" s="130" t="s">
        <v>118</v>
      </c>
      <c r="C76" s="85">
        <f>SUMIF(F3, "&lt;=12", D67)*30%</f>
        <v>0</v>
      </c>
      <c r="D76" s="86" t="s">
        <v>105</v>
      </c>
      <c r="E76" s="85" t="e">
        <f>SUMIFS(D67, F3, "&gt;12", F3, "&lt;=18")*40%+SUMIFS(#REF!, F3, "&gt;12", F3, "&lt;=18")*20%</f>
        <v>#REF!</v>
      </c>
      <c r="F76" s="86" t="s">
        <v>113</v>
      </c>
      <c r="G76" s="85" t="e">
        <f>SUMIFS(D67, F3, "&gt;18", F3, "&lt;=24")*40%+SUMIFS(#REF!, F3, "&gt;18", F3, "&lt;=24")*10%</f>
        <v>#REF!</v>
      </c>
      <c r="H76" s="86" t="s">
        <v>108</v>
      </c>
    </row>
    <row r="77" spans="1:10" s="77" customFormat="1" hidden="1">
      <c r="A77" s="129">
        <v>3</v>
      </c>
      <c r="B77" s="130" t="s">
        <v>119</v>
      </c>
      <c r="C77" s="85">
        <f>SUMIF(F3, "&lt;=12", D67)*20%</f>
        <v>0</v>
      </c>
      <c r="D77" s="86" t="s">
        <v>106</v>
      </c>
      <c r="E77" s="85" t="e">
        <f>SUMIFS(#REF!, F3, "&gt;12", F3, "&lt;=18")*60%</f>
        <v>#REF!</v>
      </c>
      <c r="F77" s="86" t="s">
        <v>109</v>
      </c>
      <c r="G77" s="85" t="e">
        <f>SUMIFS(#REF!, F3, "&gt;18", F3, "&lt;=24")*40%</f>
        <v>#REF!</v>
      </c>
      <c r="H77" s="86" t="s">
        <v>114</v>
      </c>
    </row>
    <row r="78" spans="1:10" s="77" customFormat="1" hidden="1">
      <c r="A78" s="129">
        <v>4</v>
      </c>
      <c r="B78" s="130" t="s">
        <v>120</v>
      </c>
      <c r="C78" s="85"/>
      <c r="D78" s="87"/>
      <c r="E78" s="85" t="e">
        <f>SUMIFS(#REF!, F3, "&gt;12", F3, "&lt;=18")*20%</f>
        <v>#REF!</v>
      </c>
      <c r="F78" s="86" t="s">
        <v>112</v>
      </c>
      <c r="G78" s="85" t="e">
        <f>SUMIFS(#REF!, F3, "&gt;18", F3, "&lt;=24")*30%</f>
        <v>#REF!</v>
      </c>
      <c r="H78" s="86" t="s">
        <v>110</v>
      </c>
    </row>
    <row r="79" spans="1:10" s="77" customFormat="1" hidden="1">
      <c r="A79" s="129">
        <v>5</v>
      </c>
      <c r="B79" s="130" t="s">
        <v>121</v>
      </c>
      <c r="C79" s="85"/>
      <c r="D79" s="87"/>
      <c r="E79" s="85"/>
      <c r="F79" s="87"/>
      <c r="G79" s="85" t="e">
        <f>SUMIFS(#REF!, F3, "&gt;18", F3, "&lt;=24")*20%</f>
        <v>#REF!</v>
      </c>
      <c r="H79" s="86" t="s">
        <v>112</v>
      </c>
    </row>
    <row r="80" spans="1:10" s="77" customFormat="1" hidden="1">
      <c r="A80" s="78"/>
      <c r="B80" s="79"/>
      <c r="C80" s="88"/>
      <c r="D80" s="82"/>
      <c r="E80" s="88"/>
      <c r="F80" s="82"/>
      <c r="G80" s="88"/>
      <c r="H80" s="81"/>
    </row>
    <row r="81" spans="1:8" s="77" customFormat="1" ht="13.8" hidden="1" thickBot="1">
      <c r="A81" s="89"/>
      <c r="B81" s="90" t="s">
        <v>111</v>
      </c>
      <c r="C81" s="91">
        <f>SUM(C75:C79)</f>
        <v>0</v>
      </c>
      <c r="D81" s="92"/>
      <c r="E81" s="91" t="e">
        <f>SUM(E75:E79)</f>
        <v>#REF!</v>
      </c>
      <c r="F81" s="92"/>
      <c r="G81" s="91" t="e">
        <f>SUM(G75:G79)</f>
        <v>#REF!</v>
      </c>
      <c r="H81" s="92"/>
    </row>
  </sheetData>
  <sheetProtection password="C823" sheet="1" objects="1" scenarios="1" selectLockedCells="1"/>
  <mergeCells count="10">
    <mergeCell ref="B2:I2"/>
    <mergeCell ref="D3:E3"/>
    <mergeCell ref="H3:I3"/>
    <mergeCell ref="A5:E5"/>
    <mergeCell ref="A71:A72"/>
    <mergeCell ref="B71:B72"/>
    <mergeCell ref="C71:H71"/>
    <mergeCell ref="C72:D72"/>
    <mergeCell ref="E72:F72"/>
    <mergeCell ref="G72:H72"/>
  </mergeCells>
  <pageMargins left="0.78740157480314965" right="0.78740157480314965" top="0.61" bottom="0.72" header="0.44" footer="0.31"/>
  <pageSetup paperSize="9" scale="74" fitToHeight="100" orientation="portrait" horizontalDpi="300" verticalDpi="300" r:id="rId1"/>
  <headerFooter alignWithMargins="0">
    <oddFooter>&amp;L&amp;"Arial,Kursiv"&amp;8&amp;F&amp;C&amp;"Arial,Kursiv"&amp;8&amp;A&amp;R&amp;"Arial,Kursiv"&amp;P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Budget (Costs)</vt:lpstr>
      <vt:lpstr>Financial Plan (Income)</vt:lpstr>
      <vt:lpstr>RRPP Liquidity Plan</vt:lpstr>
      <vt:lpstr>Summary</vt:lpstr>
      <vt:lpstr>Help</vt:lpstr>
      <vt:lpstr>Partner 1</vt:lpstr>
      <vt:lpstr>Partner 2</vt:lpstr>
      <vt:lpstr>Partner 3</vt:lpstr>
      <vt:lpstr>Partner 4</vt:lpstr>
      <vt:lpstr>Partner 5</vt:lpstr>
      <vt:lpstr>Partner 6</vt:lpstr>
      <vt:lpstr>'Budget (Costs)'!Print_Area</vt:lpstr>
      <vt:lpstr>'Budget (Costs)'!Print_Titles</vt:lpstr>
      <vt:lpstr>'Partner 1'!Print_Titles</vt:lpstr>
      <vt:lpstr>'Partner 2'!Print_Titles</vt:lpstr>
      <vt:lpstr>'Partner 3'!Print_Titles</vt:lpstr>
      <vt:lpstr>'Partner 4'!Print_Titles</vt:lpstr>
      <vt:lpstr>'Partner 5'!Print_Titles</vt:lpstr>
      <vt:lpstr>'Partner 6'!Print_Titles</vt:lpstr>
    </vt:vector>
  </TitlesOfParts>
  <Company>Pro Helvetia Skopje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Musovik</dc:creator>
  <cp:lastModifiedBy>Korisnik</cp:lastModifiedBy>
  <cp:lastPrinted>2009-07-15T13:14:01Z</cp:lastPrinted>
  <dcterms:created xsi:type="dcterms:W3CDTF">2008-11-26T13:54:05Z</dcterms:created>
  <dcterms:modified xsi:type="dcterms:W3CDTF">2012-01-12T22:41:10Z</dcterms:modified>
</cp:coreProperties>
</file>